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59" documentId="8_{AF06058B-CA8D-47DF-A1F9-639B54BA6A08}" xr6:coauthVersionLast="47" xr6:coauthVersionMax="47" xr10:uidLastSave="{877F3BFF-51C3-4CF4-A6C6-F705B040C68B}"/>
  <bookViews>
    <workbookView xWindow="28680" yWindow="-120" windowWidth="29040" windowHeight="15840" tabRatio="876" activeTab="4" xr2:uid="{79AA607D-A052-458B-8A7A-86130D4EC601}"/>
  </bookViews>
  <sheets>
    <sheet name="long-term removal data" sheetId="27" r:id="rId1"/>
    <sheet name="removal at the first phase " sheetId="32" r:id="rId2"/>
    <sheet name="removal in the last week" sheetId="28" r:id="rId3"/>
    <sheet name="Kinetic constant (k)" sheetId="30" r:id="rId4"/>
    <sheet name="Ratio of DOM benzotriazole" sheetId="3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3" i="30" l="1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G7" i="35"/>
  <c r="G12" i="35"/>
  <c r="G17" i="35"/>
  <c r="G22" i="35"/>
  <c r="G2" i="35"/>
  <c r="F7" i="35"/>
  <c r="F12" i="35"/>
  <c r="F17" i="35"/>
  <c r="F22" i="35"/>
  <c r="F2" i="35"/>
  <c r="E3" i="35"/>
  <c r="E4" i="35"/>
  <c r="E5" i="35"/>
  <c r="E6" i="35"/>
  <c r="E7" i="35"/>
  <c r="E8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" i="35"/>
  <c r="W38" i="32" l="1"/>
  <c r="S38" i="32"/>
  <c r="O38" i="32"/>
  <c r="L38" i="32"/>
  <c r="H38" i="32"/>
  <c r="W37" i="32"/>
  <c r="S37" i="32"/>
  <c r="O37" i="32"/>
  <c r="L37" i="32"/>
  <c r="H37" i="32"/>
  <c r="W36" i="32"/>
  <c r="L36" i="32"/>
  <c r="W35" i="32"/>
  <c r="S35" i="32"/>
  <c r="O35" i="32"/>
  <c r="L35" i="32"/>
  <c r="H35" i="32"/>
  <c r="W34" i="32"/>
  <c r="S34" i="32"/>
  <c r="O34" i="32"/>
  <c r="L34" i="32"/>
  <c r="H34" i="32"/>
  <c r="W33" i="32"/>
  <c r="S33" i="32"/>
  <c r="O33" i="32"/>
  <c r="L33" i="32"/>
  <c r="H33" i="32"/>
  <c r="W32" i="32"/>
  <c r="S32" i="32"/>
  <c r="O32" i="32"/>
  <c r="L32" i="32"/>
  <c r="H32" i="32"/>
  <c r="W31" i="32"/>
  <c r="S31" i="32"/>
  <c r="O31" i="32"/>
  <c r="L31" i="32"/>
  <c r="H31" i="32"/>
  <c r="W30" i="32"/>
  <c r="S30" i="32"/>
  <c r="O30" i="32"/>
  <c r="L30" i="32"/>
  <c r="H30" i="32"/>
  <c r="W29" i="32"/>
  <c r="S29" i="32"/>
  <c r="O29" i="32"/>
  <c r="L29" i="32"/>
  <c r="H29" i="32"/>
  <c r="W28" i="32"/>
  <c r="S28" i="32"/>
  <c r="O28" i="32"/>
  <c r="L28" i="32"/>
  <c r="H28" i="32"/>
  <c r="W27" i="32"/>
  <c r="S27" i="32"/>
  <c r="O27" i="32"/>
  <c r="L27" i="32"/>
  <c r="H27" i="32"/>
  <c r="W26" i="32"/>
  <c r="S26" i="32"/>
  <c r="O26" i="32"/>
  <c r="L26" i="32"/>
  <c r="H26" i="32"/>
  <c r="W25" i="32"/>
  <c r="S25" i="32"/>
  <c r="O25" i="32"/>
  <c r="L25" i="32"/>
  <c r="H25" i="32"/>
  <c r="W24" i="32"/>
  <c r="O24" i="32"/>
  <c r="L24" i="32"/>
  <c r="H24" i="32"/>
  <c r="W23" i="32"/>
  <c r="S23" i="32"/>
  <c r="O23" i="32"/>
  <c r="L23" i="32"/>
  <c r="H23" i="32"/>
  <c r="W22" i="32"/>
  <c r="S22" i="32"/>
  <c r="O22" i="32"/>
  <c r="L22" i="32"/>
  <c r="H22" i="32"/>
  <c r="W21" i="32"/>
  <c r="S21" i="32"/>
  <c r="O21" i="32"/>
  <c r="L21" i="32"/>
  <c r="H21" i="32"/>
  <c r="W20" i="32"/>
  <c r="S20" i="32"/>
  <c r="O20" i="32"/>
  <c r="L20" i="32"/>
  <c r="H20" i="32"/>
  <c r="W19" i="32"/>
  <c r="S19" i="32"/>
  <c r="O19" i="32"/>
  <c r="L19" i="32"/>
  <c r="H19" i="32"/>
  <c r="W18" i="32"/>
  <c r="S18" i="32"/>
  <c r="O18" i="32"/>
  <c r="L18" i="32"/>
  <c r="H18" i="32"/>
  <c r="W17" i="32"/>
  <c r="S17" i="32"/>
  <c r="O17" i="32"/>
  <c r="L17" i="32"/>
  <c r="H17" i="32"/>
  <c r="W16" i="32"/>
  <c r="S16" i="32"/>
  <c r="O16" i="32"/>
  <c r="L16" i="32"/>
  <c r="H16" i="32"/>
  <c r="W15" i="32"/>
  <c r="S15" i="32"/>
  <c r="O15" i="32"/>
  <c r="L15" i="32"/>
  <c r="H15" i="32"/>
  <c r="W14" i="32"/>
  <c r="S14" i="32"/>
  <c r="O14" i="32"/>
  <c r="L14" i="32"/>
  <c r="H14" i="32"/>
  <c r="W13" i="32"/>
  <c r="S13" i="32"/>
  <c r="O13" i="32"/>
  <c r="L13" i="32"/>
  <c r="H13" i="32"/>
  <c r="W12" i="32"/>
  <c r="O12" i="32"/>
  <c r="L12" i="32"/>
  <c r="H12" i="32"/>
  <c r="W11" i="32"/>
  <c r="S11" i="32"/>
  <c r="O11" i="32"/>
  <c r="L11" i="32"/>
  <c r="H11" i="32"/>
  <c r="W10" i="32"/>
  <c r="S10" i="32"/>
  <c r="O10" i="32"/>
  <c r="L10" i="32"/>
  <c r="H10" i="32"/>
  <c r="W9" i="32"/>
  <c r="S9" i="32"/>
  <c r="O9" i="32"/>
  <c r="L9" i="32"/>
  <c r="H9" i="32"/>
  <c r="W8" i="32"/>
  <c r="S8" i="32"/>
  <c r="O8" i="32"/>
  <c r="L8" i="32"/>
  <c r="H8" i="32"/>
  <c r="W7" i="32"/>
  <c r="S7" i="32"/>
  <c r="O7" i="32"/>
  <c r="L7" i="32"/>
  <c r="H7" i="32"/>
  <c r="W6" i="32"/>
  <c r="S6" i="32"/>
  <c r="O6" i="32"/>
  <c r="L6" i="32"/>
  <c r="H6" i="32"/>
  <c r="W5" i="32"/>
  <c r="S5" i="32"/>
  <c r="O5" i="32"/>
  <c r="L5" i="32"/>
  <c r="H5" i="32"/>
  <c r="W4" i="32"/>
  <c r="S4" i="32"/>
  <c r="O4" i="32"/>
  <c r="L4" i="32"/>
  <c r="H4" i="32"/>
  <c r="W3" i="32"/>
  <c r="S3" i="32"/>
  <c r="O3" i="32"/>
  <c r="L3" i="32"/>
  <c r="H3" i="32"/>
  <c r="U73" i="28"/>
  <c r="D49" i="30"/>
  <c r="D50" i="30"/>
  <c r="D51" i="30"/>
  <c r="D52" i="30"/>
  <c r="D48" i="30"/>
  <c r="D44" i="30"/>
  <c r="D45" i="30"/>
  <c r="D46" i="30"/>
  <c r="D47" i="30"/>
  <c r="D43" i="30"/>
  <c r="D24" i="30"/>
  <c r="D25" i="30"/>
  <c r="D26" i="30"/>
  <c r="D27" i="30"/>
  <c r="D28" i="30"/>
  <c r="D29" i="30"/>
  <c r="D30" i="30"/>
  <c r="AB30" i="30" s="1"/>
  <c r="D31" i="30"/>
  <c r="D32" i="30"/>
  <c r="D33" i="30"/>
  <c r="D34" i="30"/>
  <c r="D35" i="30"/>
  <c r="D36" i="30"/>
  <c r="D37" i="30"/>
  <c r="D38" i="30"/>
  <c r="D39" i="30"/>
  <c r="D40" i="30"/>
  <c r="D41" i="30"/>
  <c r="D42" i="30"/>
  <c r="D23" i="30"/>
  <c r="D19" i="30"/>
  <c r="D20" i="30"/>
  <c r="D21" i="30"/>
  <c r="D22" i="30"/>
  <c r="D18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3" i="30"/>
  <c r="AB11" i="30" l="1"/>
  <c r="W11" i="30"/>
  <c r="R11" i="30"/>
  <c r="AB40" i="30"/>
  <c r="W40" i="30"/>
  <c r="AB24" i="30"/>
  <c r="W24" i="30"/>
  <c r="R24" i="30"/>
  <c r="AB51" i="30"/>
  <c r="W51" i="30"/>
  <c r="AB10" i="30"/>
  <c r="W10" i="30"/>
  <c r="R10" i="30"/>
  <c r="AB39" i="30"/>
  <c r="W39" i="30"/>
  <c r="W43" i="30"/>
  <c r="AB43" i="30"/>
  <c r="AB17" i="30"/>
  <c r="W17" i="30"/>
  <c r="AB9" i="30"/>
  <c r="W9" i="30"/>
  <c r="R9" i="30"/>
  <c r="AB21" i="30"/>
  <c r="W21" i="30"/>
  <c r="R21" i="30"/>
  <c r="AB38" i="30"/>
  <c r="W38" i="30"/>
  <c r="AB49" i="30"/>
  <c r="W49" i="30"/>
  <c r="AB8" i="30"/>
  <c r="W8" i="30"/>
  <c r="R8" i="30"/>
  <c r="AB37" i="30"/>
  <c r="W37" i="30"/>
  <c r="AB46" i="30"/>
  <c r="W46" i="30"/>
  <c r="W7" i="30"/>
  <c r="AB7" i="30"/>
  <c r="R7" i="30"/>
  <c r="AB36" i="30"/>
  <c r="W36" i="30"/>
  <c r="W45" i="30"/>
  <c r="AB45" i="30"/>
  <c r="W14" i="30"/>
  <c r="AB14" i="30"/>
  <c r="AB6" i="30"/>
  <c r="W6" i="30"/>
  <c r="R6" i="30"/>
  <c r="W23" i="30"/>
  <c r="AB23" i="30"/>
  <c r="R23" i="30"/>
  <c r="AB35" i="30"/>
  <c r="W35" i="30"/>
  <c r="W27" i="30"/>
  <c r="AB27" i="30"/>
  <c r="R27" i="30"/>
  <c r="W44" i="30"/>
  <c r="AB44" i="30"/>
  <c r="M18" i="30"/>
  <c r="W18" i="30"/>
  <c r="AB18" i="30"/>
  <c r="AB32" i="30"/>
  <c r="W32" i="30"/>
  <c r="AB3" i="30"/>
  <c r="W3" i="30"/>
  <c r="AB22" i="30"/>
  <c r="W22" i="30"/>
  <c r="R22" i="30"/>
  <c r="W31" i="30"/>
  <c r="AB31" i="30"/>
  <c r="AB50" i="30"/>
  <c r="W50" i="30"/>
  <c r="W47" i="30"/>
  <c r="AB47" i="30"/>
  <c r="AB16" i="30"/>
  <c r="W16" i="30"/>
  <c r="AB20" i="30"/>
  <c r="W20" i="30"/>
  <c r="R20" i="30"/>
  <c r="W29" i="30"/>
  <c r="AB29" i="30"/>
  <c r="W15" i="30"/>
  <c r="AB15" i="30"/>
  <c r="AB19" i="30"/>
  <c r="W19" i="30"/>
  <c r="W28" i="30"/>
  <c r="AB28" i="30"/>
  <c r="W13" i="30"/>
  <c r="AB13" i="30"/>
  <c r="R13" i="30"/>
  <c r="AB5" i="30"/>
  <c r="R5" i="30"/>
  <c r="AB42" i="30"/>
  <c r="W42" i="30"/>
  <c r="AB34" i="30"/>
  <c r="W34" i="30"/>
  <c r="AB26" i="30"/>
  <c r="W26" i="30"/>
  <c r="R26" i="30"/>
  <c r="AB48" i="30"/>
  <c r="W48" i="30"/>
  <c r="AB12" i="30"/>
  <c r="W12" i="30"/>
  <c r="R12" i="30"/>
  <c r="AB4" i="30"/>
  <c r="W4" i="30"/>
  <c r="R4" i="30"/>
  <c r="AB41" i="30"/>
  <c r="W41" i="30"/>
  <c r="AB33" i="30"/>
  <c r="W33" i="30"/>
  <c r="AB25" i="30"/>
  <c r="W25" i="30"/>
  <c r="R25" i="30"/>
  <c r="AB52" i="30"/>
  <c r="W52" i="30"/>
  <c r="I15" i="32"/>
  <c r="I27" i="32"/>
  <c r="P27" i="32"/>
  <c r="P15" i="32"/>
  <c r="P3" i="32"/>
  <c r="T15" i="32"/>
  <c r="X27" i="32"/>
  <c r="I3" i="32"/>
  <c r="T3" i="32"/>
  <c r="X15" i="32"/>
  <c r="X3" i="32"/>
  <c r="T27" i="32"/>
  <c r="R15" i="30" l="1"/>
  <c r="R16" i="30"/>
  <c r="R18" i="30"/>
  <c r="R28" i="30"/>
  <c r="R29" i="30"/>
  <c r="R30" i="30"/>
  <c r="R31" i="30"/>
  <c r="R32" i="30"/>
  <c r="R33" i="30"/>
  <c r="R34" i="30"/>
  <c r="R36" i="30"/>
  <c r="R37" i="30"/>
  <c r="R38" i="30"/>
  <c r="R39" i="30"/>
  <c r="R40" i="30"/>
  <c r="R41" i="30"/>
  <c r="R42" i="30"/>
  <c r="R43" i="30"/>
  <c r="R44" i="30"/>
  <c r="R45" i="30"/>
  <c r="R46" i="30"/>
  <c r="R47" i="30"/>
  <c r="R48" i="30"/>
  <c r="R49" i="30"/>
  <c r="R50" i="30"/>
  <c r="R51" i="30"/>
  <c r="R52" i="30"/>
  <c r="R53" i="30"/>
  <c r="R54" i="30"/>
  <c r="R56" i="30"/>
  <c r="R57" i="30"/>
  <c r="R59" i="30"/>
  <c r="R60" i="30"/>
  <c r="R61" i="30"/>
  <c r="R62" i="30"/>
  <c r="R63" i="30"/>
  <c r="R64" i="30"/>
  <c r="R65" i="30"/>
  <c r="R66" i="30"/>
  <c r="R68" i="30"/>
  <c r="R69" i="30"/>
  <c r="R70" i="30"/>
  <c r="R71" i="30"/>
  <c r="R72" i="30"/>
  <c r="R73" i="30"/>
  <c r="R74" i="30"/>
  <c r="R75" i="30"/>
  <c r="R76" i="30"/>
  <c r="R77" i="30"/>
  <c r="R3" i="30"/>
  <c r="M4" i="30"/>
  <c r="M5" i="30"/>
  <c r="M6" i="30"/>
  <c r="M7" i="30"/>
  <c r="M8" i="30"/>
  <c r="M9" i="30"/>
  <c r="M10" i="30"/>
  <c r="M11" i="30"/>
  <c r="M12" i="30"/>
  <c r="M13" i="30"/>
  <c r="M14" i="30"/>
  <c r="M15" i="30"/>
  <c r="M16" i="30"/>
  <c r="M17" i="30"/>
  <c r="M19" i="30"/>
  <c r="M20" i="30"/>
  <c r="M21" i="30"/>
  <c r="M22" i="30"/>
  <c r="M23" i="30"/>
  <c r="M24" i="30"/>
  <c r="M25" i="30"/>
  <c r="M26" i="30"/>
  <c r="M27" i="30"/>
  <c r="M3" i="30"/>
  <c r="H4" i="30"/>
  <c r="H5" i="30"/>
  <c r="H6" i="30"/>
  <c r="H7" i="30"/>
  <c r="H8" i="30"/>
  <c r="H9" i="30"/>
  <c r="H10" i="30"/>
  <c r="H11" i="30"/>
  <c r="H12" i="30"/>
  <c r="H14" i="30"/>
  <c r="H15" i="30"/>
  <c r="H16" i="30"/>
  <c r="H17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3" i="30"/>
  <c r="I28" i="30" l="1"/>
  <c r="T73" i="30"/>
  <c r="S68" i="30"/>
  <c r="T68" i="30"/>
  <c r="T63" i="30"/>
  <c r="T58" i="30"/>
  <c r="T53" i="30"/>
  <c r="AD48" i="30"/>
  <c r="AC48" i="30"/>
  <c r="X48" i="30"/>
  <c r="T48" i="30"/>
  <c r="S48" i="30"/>
  <c r="J48" i="30"/>
  <c r="Y43" i="30"/>
  <c r="AC43" i="30"/>
  <c r="X43" i="30"/>
  <c r="T43" i="30"/>
  <c r="S43" i="30"/>
  <c r="J43" i="30"/>
  <c r="I43" i="30"/>
  <c r="AD38" i="30"/>
  <c r="AC38" i="30"/>
  <c r="Y38" i="30"/>
  <c r="X38" i="30"/>
  <c r="T38" i="30"/>
  <c r="J38" i="30"/>
  <c r="T33" i="30"/>
  <c r="AD33" i="30"/>
  <c r="Y33" i="30"/>
  <c r="S33" i="30"/>
  <c r="J33" i="30"/>
  <c r="T28" i="30"/>
  <c r="J28" i="30"/>
  <c r="AD28" i="30"/>
  <c r="Y28" i="30"/>
  <c r="X23" i="30"/>
  <c r="O23" i="30"/>
  <c r="J23" i="30"/>
  <c r="Y23" i="30"/>
  <c r="AC23" i="30"/>
  <c r="T23" i="30"/>
  <c r="N23" i="30"/>
  <c r="I23" i="30"/>
  <c r="N18" i="30"/>
  <c r="O18" i="30"/>
  <c r="I18" i="30"/>
  <c r="AD18" i="30"/>
  <c r="AC18" i="30"/>
  <c r="Y18" i="30"/>
  <c r="S18" i="30"/>
  <c r="O13" i="30"/>
  <c r="J13" i="30"/>
  <c r="AD13" i="30"/>
  <c r="AC13" i="30"/>
  <c r="Y13" i="30"/>
  <c r="T13" i="30"/>
  <c r="N13" i="30"/>
  <c r="AD8" i="30"/>
  <c r="AC8" i="30"/>
  <c r="Y8" i="30"/>
  <c r="S8" i="30"/>
  <c r="O8" i="30"/>
  <c r="J8" i="30"/>
  <c r="Y3" i="30"/>
  <c r="AD3" i="30"/>
  <c r="T3" i="30"/>
  <c r="S3" i="30"/>
  <c r="N3" i="30"/>
  <c r="I3" i="30"/>
  <c r="T8" i="30" l="1"/>
  <c r="T18" i="30"/>
  <c r="AD23" i="30"/>
  <c r="I33" i="30"/>
  <c r="O3" i="30"/>
  <c r="J18" i="30"/>
  <c r="J3" i="30"/>
  <c r="X3" i="30"/>
  <c r="I8" i="30"/>
  <c r="S13" i="30"/>
  <c r="X28" i="30"/>
  <c r="S58" i="30"/>
  <c r="X8" i="30"/>
  <c r="S38" i="30"/>
  <c r="AC3" i="30"/>
  <c r="I13" i="30"/>
  <c r="S23" i="30"/>
  <c r="X33" i="30"/>
  <c r="N8" i="30"/>
  <c r="X13" i="30"/>
  <c r="X18" i="30"/>
  <c r="AC28" i="30"/>
  <c r="I38" i="30"/>
  <c r="AD43" i="30"/>
  <c r="Y48" i="30"/>
  <c r="S63" i="30"/>
  <c r="S28" i="30"/>
  <c r="AC33" i="30"/>
  <c r="S73" i="30"/>
  <c r="I48" i="30"/>
  <c r="S53" i="30"/>
  <c r="U18" i="28" l="1"/>
  <c r="U19" i="28"/>
  <c r="K18" i="28"/>
  <c r="H3" i="27"/>
  <c r="H4" i="27"/>
  <c r="H5" i="27"/>
  <c r="H6" i="27"/>
  <c r="H7" i="27"/>
  <c r="AB73" i="28" l="1"/>
  <c r="AA73" i="28"/>
  <c r="AB68" i="28"/>
  <c r="AA68" i="28"/>
  <c r="AB63" i="28"/>
  <c r="AA63" i="28"/>
  <c r="AB58" i="28"/>
  <c r="AA58" i="28"/>
  <c r="AB53" i="28"/>
  <c r="AA53" i="28"/>
  <c r="AB48" i="28"/>
  <c r="AA48" i="28"/>
  <c r="AB43" i="28"/>
  <c r="AA43" i="28"/>
  <c r="AB38" i="28"/>
  <c r="AA38" i="28"/>
  <c r="AB33" i="28"/>
  <c r="AA33" i="28"/>
  <c r="AB28" i="28"/>
  <c r="AA28" i="28"/>
  <c r="AB23" i="28"/>
  <c r="AA23" i="28"/>
  <c r="AB18" i="28"/>
  <c r="AA18" i="28"/>
  <c r="AB13" i="28"/>
  <c r="AA13" i="28"/>
  <c r="AB8" i="28"/>
  <c r="AA8" i="28"/>
  <c r="AB3" i="28"/>
  <c r="AA3" i="28"/>
  <c r="W73" i="28"/>
  <c r="V73" i="28"/>
  <c r="W68" i="28"/>
  <c r="V68" i="28"/>
  <c r="W63" i="28"/>
  <c r="V63" i="28"/>
  <c r="W58" i="28"/>
  <c r="V58" i="28"/>
  <c r="W53" i="28"/>
  <c r="V53" i="28"/>
  <c r="W48" i="28"/>
  <c r="V48" i="28"/>
  <c r="W43" i="28"/>
  <c r="V43" i="28"/>
  <c r="W38" i="28"/>
  <c r="V38" i="28"/>
  <c r="W33" i="28"/>
  <c r="V33" i="28"/>
  <c r="W28" i="28"/>
  <c r="V28" i="28"/>
  <c r="W23" i="28"/>
  <c r="V23" i="28"/>
  <c r="W18" i="28"/>
  <c r="V18" i="28"/>
  <c r="W13" i="28"/>
  <c r="V13" i="28"/>
  <c r="W8" i="28"/>
  <c r="V8" i="28"/>
  <c r="W3" i="28"/>
  <c r="V3" i="28"/>
  <c r="R73" i="28"/>
  <c r="Q73" i="28"/>
  <c r="R68" i="28"/>
  <c r="Q68" i="28"/>
  <c r="R63" i="28"/>
  <c r="Q63" i="28"/>
  <c r="R58" i="28"/>
  <c r="Q58" i="28"/>
  <c r="R53" i="28"/>
  <c r="Q53" i="28"/>
  <c r="R48" i="28"/>
  <c r="Q48" i="28"/>
  <c r="R43" i="28"/>
  <c r="Q43" i="28"/>
  <c r="R38" i="28"/>
  <c r="Q38" i="28"/>
  <c r="R33" i="28"/>
  <c r="Q33" i="28"/>
  <c r="R28" i="28"/>
  <c r="Q28" i="28"/>
  <c r="M73" i="28"/>
  <c r="L73" i="28"/>
  <c r="M68" i="28"/>
  <c r="L68" i="28"/>
  <c r="M63" i="28"/>
  <c r="L63" i="28"/>
  <c r="M58" i="28"/>
  <c r="L58" i="28"/>
  <c r="M53" i="28"/>
  <c r="L53" i="28"/>
  <c r="M48" i="28"/>
  <c r="L48" i="28"/>
  <c r="M43" i="28"/>
  <c r="L43" i="28"/>
  <c r="M38" i="28"/>
  <c r="L38" i="28"/>
  <c r="M28" i="28"/>
  <c r="L28" i="28"/>
  <c r="M23" i="28"/>
  <c r="L23" i="28"/>
  <c r="M18" i="28"/>
  <c r="L18" i="28"/>
  <c r="M13" i="28"/>
  <c r="L13" i="28"/>
  <c r="M8" i="28"/>
  <c r="L8" i="28"/>
  <c r="M3" i="28"/>
  <c r="L3" i="28"/>
  <c r="G8" i="28"/>
  <c r="H8" i="28"/>
  <c r="G13" i="28"/>
  <c r="H13" i="28"/>
  <c r="G18" i="28"/>
  <c r="H18" i="28"/>
  <c r="G23" i="28"/>
  <c r="H23" i="28"/>
  <c r="G28" i="28"/>
  <c r="H28" i="28"/>
  <c r="G33" i="28"/>
  <c r="H33" i="28"/>
  <c r="G38" i="28"/>
  <c r="H38" i="28"/>
  <c r="G43" i="28"/>
  <c r="H43" i="28"/>
  <c r="G48" i="28"/>
  <c r="H48" i="28"/>
  <c r="G53" i="28"/>
  <c r="H53" i="28"/>
  <c r="G58" i="28"/>
  <c r="H58" i="28"/>
  <c r="G63" i="28"/>
  <c r="H63" i="28"/>
  <c r="G68" i="28"/>
  <c r="H68" i="28"/>
  <c r="G73" i="28"/>
  <c r="H73" i="28"/>
  <c r="H3" i="28"/>
  <c r="G3" i="28"/>
  <c r="Z77" i="28" l="1"/>
  <c r="U77" i="28"/>
  <c r="P77" i="28"/>
  <c r="K77" i="28"/>
  <c r="F77" i="28"/>
  <c r="Z76" i="28"/>
  <c r="U76" i="28"/>
  <c r="P76" i="28"/>
  <c r="K76" i="28"/>
  <c r="F76" i="28"/>
  <c r="Z75" i="28"/>
  <c r="U75" i="28"/>
  <c r="P75" i="28"/>
  <c r="K75" i="28"/>
  <c r="F75" i="28"/>
  <c r="Z74" i="28"/>
  <c r="U74" i="28"/>
  <c r="P74" i="28"/>
  <c r="K74" i="28"/>
  <c r="F74" i="28"/>
  <c r="Z73" i="28"/>
  <c r="P73" i="28"/>
  <c r="K73" i="28"/>
  <c r="F73" i="28"/>
  <c r="Z72" i="28"/>
  <c r="U72" i="28"/>
  <c r="P72" i="28"/>
  <c r="K72" i="28"/>
  <c r="F72" i="28"/>
  <c r="Z71" i="28"/>
  <c r="U71" i="28"/>
  <c r="P71" i="28"/>
  <c r="K71" i="28"/>
  <c r="Z70" i="28"/>
  <c r="U70" i="28"/>
  <c r="P70" i="28"/>
  <c r="K70" i="28"/>
  <c r="F70" i="28"/>
  <c r="Z69" i="28"/>
  <c r="U69" i="28"/>
  <c r="P69" i="28"/>
  <c r="K69" i="28"/>
  <c r="F69" i="28"/>
  <c r="Z68" i="28"/>
  <c r="U68" i="28"/>
  <c r="P68" i="28"/>
  <c r="K68" i="28"/>
  <c r="F68" i="28"/>
  <c r="Z67" i="28"/>
  <c r="U67" i="28"/>
  <c r="K67" i="28"/>
  <c r="F67" i="28"/>
  <c r="Z66" i="28"/>
  <c r="U66" i="28"/>
  <c r="P66" i="28"/>
  <c r="K66" i="28"/>
  <c r="F66" i="28"/>
  <c r="Z65" i="28"/>
  <c r="U65" i="28"/>
  <c r="P65" i="28"/>
  <c r="K65" i="28"/>
  <c r="F65" i="28"/>
  <c r="Z64" i="28"/>
  <c r="U64" i="28"/>
  <c r="P64" i="28"/>
  <c r="K64" i="28"/>
  <c r="F64" i="28"/>
  <c r="Z63" i="28"/>
  <c r="U63" i="28"/>
  <c r="P63" i="28"/>
  <c r="K63" i="28"/>
  <c r="F63" i="28"/>
  <c r="Z62" i="28"/>
  <c r="U62" i="28"/>
  <c r="P62" i="28"/>
  <c r="K62" i="28"/>
  <c r="F62" i="28"/>
  <c r="Z61" i="28"/>
  <c r="U61" i="28"/>
  <c r="P61" i="28"/>
  <c r="K61" i="28"/>
  <c r="F61" i="28"/>
  <c r="Z60" i="28"/>
  <c r="U60" i="28"/>
  <c r="P60" i="28"/>
  <c r="K60" i="28"/>
  <c r="F60" i="28"/>
  <c r="Z59" i="28"/>
  <c r="U59" i="28"/>
  <c r="P59" i="28"/>
  <c r="K59" i="28"/>
  <c r="F59" i="28"/>
  <c r="Z58" i="28"/>
  <c r="U58" i="28"/>
  <c r="K58" i="28"/>
  <c r="F58" i="28"/>
  <c r="Z57" i="28"/>
  <c r="U57" i="28"/>
  <c r="P57" i="28"/>
  <c r="K57" i="28"/>
  <c r="F57" i="28"/>
  <c r="Z56" i="28"/>
  <c r="U56" i="28"/>
  <c r="P56" i="28"/>
  <c r="K56" i="28"/>
  <c r="F56" i="28"/>
  <c r="Z55" i="28"/>
  <c r="K55" i="28"/>
  <c r="Z54" i="28"/>
  <c r="U54" i="28"/>
  <c r="P54" i="28"/>
  <c r="K54" i="28"/>
  <c r="F54" i="28"/>
  <c r="Z53" i="28"/>
  <c r="U53" i="28"/>
  <c r="P53" i="28"/>
  <c r="K53" i="28"/>
  <c r="Z52" i="28"/>
  <c r="U52" i="28"/>
  <c r="P52" i="28"/>
  <c r="K52" i="28"/>
  <c r="F52" i="28"/>
  <c r="Z51" i="28"/>
  <c r="U51" i="28"/>
  <c r="P51" i="28"/>
  <c r="K51" i="28"/>
  <c r="F51" i="28"/>
  <c r="Z50" i="28"/>
  <c r="U50" i="28"/>
  <c r="P50" i="28"/>
  <c r="K50" i="28"/>
  <c r="F50" i="28"/>
  <c r="Z49" i="28"/>
  <c r="U49" i="28"/>
  <c r="P49" i="28"/>
  <c r="K49" i="28"/>
  <c r="F49" i="28"/>
  <c r="Z48" i="28"/>
  <c r="U48" i="28"/>
  <c r="P48" i="28"/>
  <c r="K48" i="28"/>
  <c r="F48" i="28"/>
  <c r="Z47" i="28"/>
  <c r="U47" i="28"/>
  <c r="P47" i="28"/>
  <c r="K47" i="28"/>
  <c r="F47" i="28"/>
  <c r="Z46" i="28"/>
  <c r="U46" i="28"/>
  <c r="P46" i="28"/>
  <c r="K46" i="28"/>
  <c r="F46" i="28"/>
  <c r="Z45" i="28"/>
  <c r="U45" i="28"/>
  <c r="P45" i="28"/>
  <c r="K45" i="28"/>
  <c r="F45" i="28"/>
  <c r="Z44" i="28"/>
  <c r="U44" i="28"/>
  <c r="P44" i="28"/>
  <c r="K44" i="28"/>
  <c r="F44" i="28"/>
  <c r="Z43" i="28"/>
  <c r="U43" i="28"/>
  <c r="P43" i="28"/>
  <c r="K43" i="28"/>
  <c r="F43" i="28"/>
  <c r="Z42" i="28"/>
  <c r="U42" i="28"/>
  <c r="P42" i="28"/>
  <c r="K42" i="28"/>
  <c r="F42" i="28"/>
  <c r="Z41" i="28"/>
  <c r="U41" i="28"/>
  <c r="P41" i="28"/>
  <c r="K41" i="28"/>
  <c r="F41" i="28"/>
  <c r="Z40" i="28"/>
  <c r="U40" i="28"/>
  <c r="P40" i="28"/>
  <c r="K40" i="28"/>
  <c r="F40" i="28"/>
  <c r="Z39" i="28"/>
  <c r="U39" i="28"/>
  <c r="P39" i="28"/>
  <c r="K39" i="28"/>
  <c r="F39" i="28"/>
  <c r="Z38" i="28"/>
  <c r="U38" i="28"/>
  <c r="P38" i="28"/>
  <c r="K38" i="28"/>
  <c r="F38" i="28"/>
  <c r="Z37" i="28"/>
  <c r="U37" i="28"/>
  <c r="P37" i="28"/>
  <c r="K37" i="28"/>
  <c r="F37" i="28"/>
  <c r="Z36" i="28"/>
  <c r="U36" i="28"/>
  <c r="P36" i="28"/>
  <c r="K36" i="28"/>
  <c r="F36" i="28"/>
  <c r="Z35" i="28"/>
  <c r="U35" i="28"/>
  <c r="K35" i="28"/>
  <c r="F35" i="28"/>
  <c r="Z34" i="28"/>
  <c r="U34" i="28"/>
  <c r="P34" i="28"/>
  <c r="K34" i="28"/>
  <c r="F34" i="28"/>
  <c r="Z33" i="28"/>
  <c r="U33" i="28"/>
  <c r="P33" i="28"/>
  <c r="K33" i="28"/>
  <c r="F33" i="28"/>
  <c r="Z32" i="28"/>
  <c r="U32" i="28"/>
  <c r="P32" i="28"/>
  <c r="K32" i="28"/>
  <c r="F32" i="28"/>
  <c r="Z31" i="28"/>
  <c r="U31" i="28"/>
  <c r="P31" i="28"/>
  <c r="K31" i="28"/>
  <c r="F31" i="28"/>
  <c r="Z30" i="28"/>
  <c r="P30" i="28"/>
  <c r="K30" i="28"/>
  <c r="F30" i="28"/>
  <c r="Z29" i="28"/>
  <c r="U29" i="28"/>
  <c r="P29" i="28"/>
  <c r="K29" i="28"/>
  <c r="F29" i="28"/>
  <c r="Z28" i="28"/>
  <c r="U28" i="28"/>
  <c r="P28" i="28"/>
  <c r="K28" i="28"/>
  <c r="F28" i="28"/>
  <c r="Z27" i="28"/>
  <c r="U27" i="28"/>
  <c r="P27" i="28"/>
  <c r="K27" i="28"/>
  <c r="F27" i="28"/>
  <c r="Z26" i="28"/>
  <c r="U26" i="28"/>
  <c r="P26" i="28"/>
  <c r="K26" i="28"/>
  <c r="F26" i="28"/>
  <c r="Z25" i="28"/>
  <c r="U25" i="28"/>
  <c r="P25" i="28"/>
  <c r="K25" i="28"/>
  <c r="F25" i="28"/>
  <c r="Z24" i="28"/>
  <c r="U24" i="28"/>
  <c r="P24" i="28"/>
  <c r="K24" i="28"/>
  <c r="F24" i="28"/>
  <c r="Z23" i="28"/>
  <c r="U23" i="28"/>
  <c r="P23" i="28"/>
  <c r="K23" i="28"/>
  <c r="F23" i="28"/>
  <c r="Z22" i="28"/>
  <c r="U22" i="28"/>
  <c r="P22" i="28"/>
  <c r="K22" i="28"/>
  <c r="F22" i="28"/>
  <c r="Z21" i="28"/>
  <c r="U21" i="28"/>
  <c r="P21" i="28"/>
  <c r="K21" i="28"/>
  <c r="F21" i="28"/>
  <c r="Z20" i="28"/>
  <c r="U20" i="28"/>
  <c r="P20" i="28"/>
  <c r="K20" i="28"/>
  <c r="F20" i="28"/>
  <c r="Z19" i="28"/>
  <c r="K19" i="28"/>
  <c r="F19" i="28"/>
  <c r="Z18" i="28"/>
  <c r="P18" i="28"/>
  <c r="Z17" i="28"/>
  <c r="U17" i="28"/>
  <c r="K17" i="28"/>
  <c r="F17" i="28"/>
  <c r="Z16" i="28"/>
  <c r="U16" i="28"/>
  <c r="P16" i="28"/>
  <c r="K16" i="28"/>
  <c r="F16" i="28"/>
  <c r="Z15" i="28"/>
  <c r="U15" i="28"/>
  <c r="P15" i="28"/>
  <c r="K15" i="28"/>
  <c r="F15" i="28"/>
  <c r="Z14" i="28"/>
  <c r="U14" i="28"/>
  <c r="K14" i="28"/>
  <c r="F14" i="28"/>
  <c r="Z13" i="28"/>
  <c r="U13" i="28"/>
  <c r="P13" i="28"/>
  <c r="K13" i="28"/>
  <c r="Z12" i="28"/>
  <c r="U12" i="28"/>
  <c r="P12" i="28"/>
  <c r="K12" i="28"/>
  <c r="F12" i="28"/>
  <c r="Z11" i="28"/>
  <c r="U11" i="28"/>
  <c r="P11" i="28"/>
  <c r="K11" i="28"/>
  <c r="F11" i="28"/>
  <c r="Z10" i="28"/>
  <c r="U10" i="28"/>
  <c r="P10" i="28"/>
  <c r="K10" i="28"/>
  <c r="F10" i="28"/>
  <c r="Z9" i="28"/>
  <c r="U9" i="28"/>
  <c r="P9" i="28"/>
  <c r="K9" i="28"/>
  <c r="F9" i="28"/>
  <c r="Z8" i="28"/>
  <c r="U8" i="28"/>
  <c r="P8" i="28"/>
  <c r="K8" i="28"/>
  <c r="F8" i="28"/>
  <c r="Z7" i="28"/>
  <c r="U7" i="28"/>
  <c r="P7" i="28"/>
  <c r="K7" i="28"/>
  <c r="F7" i="28"/>
  <c r="Z6" i="28"/>
  <c r="U6" i="28"/>
  <c r="P6" i="28"/>
  <c r="K6" i="28"/>
  <c r="F6" i="28"/>
  <c r="Z5" i="28"/>
  <c r="P5" i="28"/>
  <c r="K5" i="28"/>
  <c r="F5" i="28"/>
  <c r="Z4" i="28"/>
  <c r="U4" i="28"/>
  <c r="P4" i="28"/>
  <c r="K4" i="28"/>
  <c r="F4" i="28"/>
  <c r="Z3" i="28"/>
  <c r="U3" i="28"/>
  <c r="P3" i="28"/>
  <c r="K3" i="28"/>
  <c r="F3" i="28"/>
  <c r="M33" i="28" l="1"/>
  <c r="L33" i="28"/>
  <c r="R23" i="28"/>
  <c r="Q23" i="28"/>
  <c r="R18" i="28"/>
  <c r="Q18" i="28"/>
  <c r="Q13" i="28"/>
  <c r="R13" i="28"/>
  <c r="R8" i="28"/>
  <c r="Q8" i="28"/>
  <c r="R3" i="28"/>
  <c r="Q3" i="28"/>
  <c r="T170" i="27"/>
  <c r="Q170" i="27"/>
  <c r="N170" i="27"/>
  <c r="K170" i="27"/>
  <c r="H170" i="27"/>
  <c r="T169" i="27"/>
  <c r="Q169" i="27"/>
  <c r="N169" i="27"/>
  <c r="K169" i="27"/>
  <c r="H169" i="27"/>
  <c r="T168" i="27"/>
  <c r="Q168" i="27"/>
  <c r="N168" i="27"/>
  <c r="K168" i="27"/>
  <c r="H168" i="27"/>
  <c r="T167" i="27"/>
  <c r="Q167" i="27"/>
  <c r="N167" i="27"/>
  <c r="K167" i="27"/>
  <c r="H167" i="27"/>
  <c r="T166" i="27"/>
  <c r="Q166" i="27"/>
  <c r="N166" i="27"/>
  <c r="K166" i="27"/>
  <c r="H166" i="27"/>
  <c r="T165" i="27"/>
  <c r="Q165" i="27"/>
  <c r="N165" i="27"/>
  <c r="K165" i="27"/>
  <c r="H165" i="27"/>
  <c r="T164" i="27"/>
  <c r="Q164" i="27"/>
  <c r="N164" i="27"/>
  <c r="K164" i="27"/>
  <c r="H164" i="27"/>
  <c r="T163" i="27"/>
  <c r="Q163" i="27"/>
  <c r="N163" i="27"/>
  <c r="K163" i="27"/>
  <c r="H163" i="27"/>
  <c r="T162" i="27"/>
  <c r="Q162" i="27"/>
  <c r="N162" i="27"/>
  <c r="K162" i="27"/>
  <c r="H162" i="27"/>
  <c r="T161" i="27"/>
  <c r="Q161" i="27"/>
  <c r="N161" i="27"/>
  <c r="K161" i="27"/>
  <c r="H161" i="27"/>
  <c r="T160" i="27"/>
  <c r="Q160" i="27"/>
  <c r="N160" i="27"/>
  <c r="K160" i="27"/>
  <c r="H160" i="27"/>
  <c r="T159" i="27"/>
  <c r="Q159" i="27"/>
  <c r="N159" i="27"/>
  <c r="K159" i="27"/>
  <c r="H159" i="27"/>
  <c r="T158" i="27"/>
  <c r="Q158" i="27"/>
  <c r="N158" i="27"/>
  <c r="K158" i="27"/>
  <c r="T157" i="27"/>
  <c r="Q157" i="27"/>
  <c r="N157" i="27"/>
  <c r="K157" i="27"/>
  <c r="H157" i="27"/>
  <c r="T156" i="27"/>
  <c r="Q156" i="27"/>
  <c r="N156" i="27"/>
  <c r="K156" i="27"/>
  <c r="H156" i="27"/>
  <c r="T155" i="27"/>
  <c r="Q155" i="27"/>
  <c r="N155" i="27"/>
  <c r="K155" i="27"/>
  <c r="H155" i="27"/>
  <c r="T154" i="27"/>
  <c r="Q154" i="27"/>
  <c r="N154" i="27"/>
  <c r="K154" i="27"/>
  <c r="H154" i="27"/>
  <c r="T153" i="27"/>
  <c r="Q153" i="27"/>
  <c r="N153" i="27"/>
  <c r="K153" i="27"/>
  <c r="H153" i="27"/>
  <c r="T152" i="27"/>
  <c r="Q152" i="27"/>
  <c r="N152" i="27"/>
  <c r="K152" i="27"/>
  <c r="H152" i="27"/>
  <c r="T151" i="27"/>
  <c r="Q151" i="27"/>
  <c r="N151" i="27"/>
  <c r="K151" i="27"/>
  <c r="H151" i="27"/>
  <c r="T150" i="27"/>
  <c r="Q150" i="27"/>
  <c r="N150" i="27"/>
  <c r="K150" i="27"/>
  <c r="H150" i="27"/>
  <c r="T149" i="27"/>
  <c r="Q149" i="27"/>
  <c r="N149" i="27"/>
  <c r="K149" i="27"/>
  <c r="H149" i="27"/>
  <c r="T148" i="27"/>
  <c r="Q148" i="27"/>
  <c r="N148" i="27"/>
  <c r="K148" i="27"/>
  <c r="H148" i="27"/>
  <c r="T147" i="27"/>
  <c r="Q147" i="27"/>
  <c r="K147" i="27"/>
  <c r="H147" i="27"/>
  <c r="T146" i="27"/>
  <c r="Q146" i="27"/>
  <c r="N146" i="27"/>
  <c r="K146" i="27"/>
  <c r="H146" i="27"/>
  <c r="T145" i="27"/>
  <c r="Q145" i="27"/>
  <c r="N145" i="27"/>
  <c r="K145" i="27"/>
  <c r="H145" i="27"/>
  <c r="T144" i="27"/>
  <c r="Q144" i="27"/>
  <c r="N144" i="27"/>
  <c r="K144" i="27"/>
  <c r="H144" i="27"/>
  <c r="T143" i="27"/>
  <c r="Q143" i="27"/>
  <c r="N143" i="27"/>
  <c r="K143" i="27"/>
  <c r="H143" i="27"/>
  <c r="T142" i="27"/>
  <c r="Q142" i="27"/>
  <c r="N142" i="27"/>
  <c r="K142" i="27"/>
  <c r="H142" i="27"/>
  <c r="T141" i="27"/>
  <c r="Q141" i="27"/>
  <c r="N141" i="27"/>
  <c r="K141" i="27"/>
  <c r="H141" i="27"/>
  <c r="T140" i="27"/>
  <c r="Q140" i="27"/>
  <c r="N140" i="27"/>
  <c r="K140" i="27"/>
  <c r="H140" i="27"/>
  <c r="T139" i="27"/>
  <c r="Q139" i="27"/>
  <c r="N139" i="27"/>
  <c r="K139" i="27"/>
  <c r="H139" i="27"/>
  <c r="T138" i="27"/>
  <c r="Q138" i="27"/>
  <c r="N138" i="27"/>
  <c r="K138" i="27"/>
  <c r="H138" i="27"/>
  <c r="T137" i="27"/>
  <c r="Q137" i="27"/>
  <c r="N137" i="27"/>
  <c r="K137" i="27"/>
  <c r="H137" i="27"/>
  <c r="T136" i="27"/>
  <c r="Q136" i="27"/>
  <c r="N136" i="27"/>
  <c r="K136" i="27"/>
  <c r="H136" i="27"/>
  <c r="T135" i="27"/>
  <c r="Q135" i="27"/>
  <c r="N135" i="27"/>
  <c r="K135" i="27"/>
  <c r="H135" i="27"/>
  <c r="T134" i="27"/>
  <c r="Q134" i="27"/>
  <c r="N134" i="27"/>
  <c r="K134" i="27"/>
  <c r="H134" i="27"/>
  <c r="T133" i="27"/>
  <c r="Q133" i="27"/>
  <c r="N133" i="27"/>
  <c r="K133" i="27"/>
  <c r="H133" i="27"/>
  <c r="T132" i="27"/>
  <c r="Q132" i="27"/>
  <c r="N132" i="27"/>
  <c r="K132" i="27"/>
  <c r="H132" i="27"/>
  <c r="T131" i="27"/>
  <c r="Q131" i="27"/>
  <c r="N131" i="27"/>
  <c r="K131" i="27"/>
  <c r="H131" i="27"/>
  <c r="T130" i="27"/>
  <c r="Q130" i="27"/>
  <c r="N130" i="27"/>
  <c r="K130" i="27"/>
  <c r="H130" i="27"/>
  <c r="T129" i="27"/>
  <c r="Q129" i="27"/>
  <c r="N129" i="27"/>
  <c r="K129" i="27"/>
  <c r="H129" i="27"/>
  <c r="T128" i="27"/>
  <c r="Q128" i="27"/>
  <c r="N128" i="27"/>
  <c r="K128" i="27"/>
  <c r="H128" i="27"/>
  <c r="T127" i="27"/>
  <c r="Q127" i="27"/>
  <c r="N127" i="27"/>
  <c r="K127" i="27"/>
  <c r="H127" i="27"/>
  <c r="T126" i="27"/>
  <c r="Q126" i="27"/>
  <c r="N126" i="27"/>
  <c r="K126" i="27"/>
  <c r="H126" i="27"/>
  <c r="T125" i="27"/>
  <c r="Q125" i="27"/>
  <c r="N125" i="27"/>
  <c r="K125" i="27"/>
  <c r="H125" i="27"/>
  <c r="T124" i="27"/>
  <c r="K124" i="27"/>
  <c r="T123" i="27"/>
  <c r="Q123" i="27"/>
  <c r="N123" i="27"/>
  <c r="K123" i="27"/>
  <c r="H123" i="27"/>
  <c r="T122" i="27"/>
  <c r="Q122" i="27"/>
  <c r="N122" i="27"/>
  <c r="K122" i="27"/>
  <c r="H122" i="27"/>
  <c r="T121" i="27"/>
  <c r="Q121" i="27"/>
  <c r="N121" i="27"/>
  <c r="K121" i="27"/>
  <c r="H121" i="27"/>
  <c r="T120" i="27"/>
  <c r="Q120" i="27"/>
  <c r="N120" i="27"/>
  <c r="K120" i="27"/>
  <c r="H120" i="27"/>
  <c r="T119" i="27"/>
  <c r="Q119" i="27"/>
  <c r="N119" i="27"/>
  <c r="K119" i="27"/>
  <c r="H119" i="27"/>
  <c r="T118" i="27"/>
  <c r="Q118" i="27"/>
  <c r="N118" i="27"/>
  <c r="K118" i="27"/>
  <c r="H118" i="27"/>
  <c r="T117" i="27"/>
  <c r="Q117" i="27"/>
  <c r="N117" i="27"/>
  <c r="K117" i="27"/>
  <c r="H117" i="27"/>
  <c r="T116" i="27"/>
  <c r="Q116" i="27"/>
  <c r="N116" i="27"/>
  <c r="K116" i="27"/>
  <c r="H116" i="27"/>
  <c r="T115" i="27"/>
  <c r="Q115" i="27"/>
  <c r="N115" i="27"/>
  <c r="K115" i="27"/>
  <c r="H115" i="27"/>
  <c r="T114" i="27"/>
  <c r="Q114" i="27"/>
  <c r="N114" i="27"/>
  <c r="K114" i="27"/>
  <c r="H114" i="27"/>
  <c r="T113" i="27"/>
  <c r="Q113" i="27"/>
  <c r="N113" i="27"/>
  <c r="K113" i="27"/>
  <c r="H113" i="27"/>
  <c r="T112" i="27"/>
  <c r="Q112" i="27"/>
  <c r="N112" i="27"/>
  <c r="K112" i="27"/>
  <c r="H112" i="27"/>
  <c r="T111" i="27"/>
  <c r="Q111" i="27"/>
  <c r="N111" i="27"/>
  <c r="K111" i="27"/>
  <c r="H111" i="27"/>
  <c r="T110" i="27"/>
  <c r="Q110" i="27"/>
  <c r="N110" i="27"/>
  <c r="K110" i="27"/>
  <c r="H110" i="27"/>
  <c r="T109" i="27"/>
  <c r="Q109" i="27"/>
  <c r="N109" i="27"/>
  <c r="K109" i="27"/>
  <c r="H109" i="27"/>
  <c r="T108" i="27"/>
  <c r="Q108" i="27"/>
  <c r="N108" i="27"/>
  <c r="K108" i="27"/>
  <c r="H108" i="27"/>
  <c r="T107" i="27"/>
  <c r="Q107" i="27"/>
  <c r="N107" i="27"/>
  <c r="K107" i="27"/>
  <c r="H107" i="27"/>
  <c r="T106" i="27"/>
  <c r="Q106" i="27"/>
  <c r="N106" i="27"/>
  <c r="K106" i="27"/>
  <c r="H106" i="27"/>
  <c r="T105" i="27"/>
  <c r="Q105" i="27"/>
  <c r="N105" i="27"/>
  <c r="K105" i="27"/>
  <c r="H105" i="27"/>
  <c r="T104" i="27"/>
  <c r="Q104" i="27"/>
  <c r="N104" i="27"/>
  <c r="K104" i="27"/>
  <c r="H104" i="27"/>
  <c r="T103" i="27"/>
  <c r="Q103" i="27"/>
  <c r="N103" i="27"/>
  <c r="K103" i="27"/>
  <c r="H103" i="27"/>
  <c r="T102" i="27"/>
  <c r="Q102" i="27"/>
  <c r="N102" i="27"/>
  <c r="K102" i="27"/>
  <c r="H102" i="27"/>
  <c r="T101" i="27"/>
  <c r="Q101" i="27"/>
  <c r="N101" i="27"/>
  <c r="K101" i="27"/>
  <c r="H101" i="27"/>
  <c r="T100" i="27"/>
  <c r="Q100" i="27"/>
  <c r="N100" i="27"/>
  <c r="K100" i="27"/>
  <c r="H100" i="27"/>
  <c r="T99" i="27"/>
  <c r="Q99" i="27"/>
  <c r="N99" i="27"/>
  <c r="K99" i="27"/>
  <c r="H99" i="27"/>
  <c r="T98" i="27"/>
  <c r="Q98" i="27"/>
  <c r="N98" i="27"/>
  <c r="K98" i="27"/>
  <c r="H98" i="27"/>
  <c r="T97" i="27"/>
  <c r="Q97" i="27"/>
  <c r="N97" i="27"/>
  <c r="K97" i="27"/>
  <c r="H97" i="27"/>
  <c r="T96" i="27"/>
  <c r="Q96" i="27"/>
  <c r="N96" i="27"/>
  <c r="K96" i="27"/>
  <c r="H96" i="27"/>
  <c r="T95" i="27"/>
  <c r="Q95" i="27"/>
  <c r="K95" i="27"/>
  <c r="H95" i="27"/>
  <c r="T94" i="27"/>
  <c r="Q94" i="27"/>
  <c r="N94" i="27"/>
  <c r="K94" i="27"/>
  <c r="H94" i="27"/>
  <c r="T93" i="27"/>
  <c r="Q93" i="27"/>
  <c r="N93" i="27"/>
  <c r="K93" i="27"/>
  <c r="H93" i="27"/>
  <c r="T92" i="27"/>
  <c r="Q92" i="27"/>
  <c r="N92" i="27"/>
  <c r="K92" i="27"/>
  <c r="H92" i="27"/>
  <c r="T91" i="27"/>
  <c r="Q91" i="27"/>
  <c r="N91" i="27"/>
  <c r="K91" i="27"/>
  <c r="H91" i="27"/>
  <c r="T90" i="27"/>
  <c r="Q90" i="27"/>
  <c r="N90" i="27"/>
  <c r="K90" i="27"/>
  <c r="H90" i="27"/>
  <c r="T89" i="27"/>
  <c r="Q89" i="27"/>
  <c r="N89" i="27"/>
  <c r="K89" i="27"/>
  <c r="H89" i="27"/>
  <c r="T88" i="27"/>
  <c r="Q88" i="27"/>
  <c r="N88" i="27"/>
  <c r="K88" i="27"/>
  <c r="H88" i="27"/>
  <c r="T87" i="27"/>
  <c r="Q87" i="27"/>
  <c r="N87" i="27"/>
  <c r="K87" i="27"/>
  <c r="H87" i="27"/>
  <c r="T86" i="27"/>
  <c r="Q86" i="27"/>
  <c r="N86" i="27"/>
  <c r="K86" i="27"/>
  <c r="H86" i="27"/>
  <c r="T85" i="27"/>
  <c r="Q85" i="27"/>
  <c r="K85" i="27"/>
  <c r="H85" i="27"/>
  <c r="T84" i="27"/>
  <c r="Q84" i="27"/>
  <c r="N84" i="27"/>
  <c r="K84" i="27"/>
  <c r="H84" i="27"/>
  <c r="T83" i="27"/>
  <c r="Q83" i="27"/>
  <c r="N83" i="27"/>
  <c r="K83" i="27"/>
  <c r="H83" i="27"/>
  <c r="T82" i="27"/>
  <c r="Q82" i="27"/>
  <c r="K82" i="27"/>
  <c r="H82" i="27"/>
  <c r="T81" i="27"/>
  <c r="Q81" i="27"/>
  <c r="N81" i="27"/>
  <c r="K81" i="27"/>
  <c r="H81" i="27"/>
  <c r="T80" i="27"/>
  <c r="Q80" i="27"/>
  <c r="N80" i="27"/>
  <c r="K80" i="27"/>
  <c r="H80" i="27"/>
  <c r="T79" i="27"/>
  <c r="Q79" i="27"/>
  <c r="N79" i="27"/>
  <c r="K79" i="27"/>
  <c r="H79" i="27"/>
  <c r="T78" i="27"/>
  <c r="Q78" i="27"/>
  <c r="K78" i="27"/>
  <c r="H78" i="27"/>
  <c r="T77" i="27"/>
  <c r="Q77" i="27"/>
  <c r="N77" i="27"/>
  <c r="K77" i="27"/>
  <c r="H77" i="27"/>
  <c r="T76" i="27"/>
  <c r="Q76" i="27"/>
  <c r="N76" i="27"/>
  <c r="K76" i="27"/>
  <c r="H76" i="27"/>
  <c r="T75" i="27"/>
  <c r="Q75" i="27"/>
  <c r="N75" i="27"/>
  <c r="K75" i="27"/>
  <c r="H75" i="27"/>
  <c r="T74" i="27"/>
  <c r="Q74" i="27"/>
  <c r="N74" i="27"/>
  <c r="K74" i="27"/>
  <c r="H74" i="27"/>
  <c r="T73" i="27"/>
  <c r="Q73" i="27"/>
  <c r="N73" i="27"/>
  <c r="K73" i="27"/>
  <c r="H73" i="27"/>
  <c r="T72" i="27"/>
  <c r="Q72" i="27"/>
  <c r="N72" i="27"/>
  <c r="K72" i="27"/>
  <c r="H72" i="27"/>
  <c r="T71" i="27"/>
  <c r="Q71" i="27"/>
  <c r="K71" i="27"/>
  <c r="H71" i="27"/>
  <c r="T70" i="27"/>
  <c r="Q70" i="27"/>
  <c r="N70" i="27"/>
  <c r="K70" i="27"/>
  <c r="H70" i="27"/>
  <c r="T69" i="27"/>
  <c r="Q69" i="27"/>
  <c r="N69" i="27"/>
  <c r="K69" i="27"/>
  <c r="H69" i="27"/>
  <c r="T68" i="27"/>
  <c r="N68" i="27"/>
  <c r="K68" i="27"/>
  <c r="H68" i="27"/>
  <c r="T67" i="27"/>
  <c r="Q67" i="27"/>
  <c r="N67" i="27"/>
  <c r="K67" i="27"/>
  <c r="H67" i="27"/>
  <c r="T66" i="27"/>
  <c r="Q66" i="27"/>
  <c r="N66" i="27"/>
  <c r="K66" i="27"/>
  <c r="H66" i="27"/>
  <c r="T65" i="27"/>
  <c r="Q65" i="27"/>
  <c r="N65" i="27"/>
  <c r="K65" i="27"/>
  <c r="H65" i="27"/>
  <c r="T64" i="27"/>
  <c r="Q64" i="27"/>
  <c r="N64" i="27"/>
  <c r="K64" i="27"/>
  <c r="H64" i="27"/>
  <c r="T63" i="27"/>
  <c r="Q63" i="27"/>
  <c r="N63" i="27"/>
  <c r="K63" i="27"/>
  <c r="H63" i="27"/>
  <c r="T62" i="27"/>
  <c r="Q62" i="27"/>
  <c r="N62" i="27"/>
  <c r="K62" i="27"/>
  <c r="H62" i="27"/>
  <c r="T61" i="27"/>
  <c r="Q61" i="27"/>
  <c r="N61" i="27"/>
  <c r="K61" i="27"/>
  <c r="H61" i="27"/>
  <c r="T60" i="27"/>
  <c r="Q60" i="27"/>
  <c r="N60" i="27"/>
  <c r="K60" i="27"/>
  <c r="H60" i="27"/>
  <c r="T59" i="27"/>
  <c r="Q59" i="27"/>
  <c r="N59" i="27"/>
  <c r="K59" i="27"/>
  <c r="H59" i="27"/>
  <c r="T58" i="27" l="1"/>
  <c r="T57" i="27"/>
  <c r="T56" i="27"/>
  <c r="T55" i="27"/>
  <c r="T54" i="27"/>
  <c r="T53" i="27"/>
  <c r="T52" i="27"/>
  <c r="T51" i="27"/>
  <c r="T50" i="27"/>
  <c r="T49" i="27"/>
  <c r="T48" i="27"/>
  <c r="T47" i="27"/>
  <c r="T46" i="27"/>
  <c r="T45" i="27"/>
  <c r="T44" i="27"/>
  <c r="T43" i="27"/>
  <c r="T42" i="27"/>
  <c r="T41" i="27"/>
  <c r="T40" i="27"/>
  <c r="T39" i="27"/>
  <c r="T38" i="27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11" i="27"/>
  <c r="T10" i="27"/>
  <c r="T9" i="27"/>
  <c r="T8" i="27"/>
  <c r="T7" i="27"/>
  <c r="T6" i="27"/>
  <c r="T5" i="27"/>
  <c r="T4" i="27"/>
  <c r="T3" i="27"/>
  <c r="Q3" i="27"/>
  <c r="Q58" i="27"/>
  <c r="Q57" i="27"/>
  <c r="Q56" i="27"/>
  <c r="Q55" i="27"/>
  <c r="Q54" i="27"/>
  <c r="Q53" i="27"/>
  <c r="Q52" i="27"/>
  <c r="Q51" i="27"/>
  <c r="Q50" i="27"/>
  <c r="Q49" i="27"/>
  <c r="Q48" i="27"/>
  <c r="Q47" i="27"/>
  <c r="Q46" i="27"/>
  <c r="Q45" i="27"/>
  <c r="Q43" i="27"/>
  <c r="Q42" i="27"/>
  <c r="Q41" i="27"/>
  <c r="Q40" i="27"/>
  <c r="Q39" i="27"/>
  <c r="Q38" i="27"/>
  <c r="Q37" i="27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1" i="27"/>
  <c r="Q10" i="27"/>
  <c r="Q9" i="27"/>
  <c r="Q8" i="27"/>
  <c r="Q7" i="27"/>
  <c r="Q6" i="27"/>
  <c r="Q5" i="27"/>
  <c r="Q4" i="27"/>
  <c r="K3" i="27"/>
  <c r="N58" i="27"/>
  <c r="N57" i="27"/>
  <c r="N56" i="27"/>
  <c r="N55" i="27"/>
  <c r="N54" i="27"/>
  <c r="N53" i="27"/>
  <c r="N52" i="27"/>
  <c r="N51" i="27"/>
  <c r="N50" i="27"/>
  <c r="N49" i="27"/>
  <c r="N48" i="27"/>
  <c r="N47" i="27"/>
  <c r="N46" i="27"/>
  <c r="N45" i="27"/>
  <c r="N43" i="27"/>
  <c r="N42" i="27"/>
  <c r="N41" i="27"/>
  <c r="N40" i="27"/>
  <c r="N38" i="27"/>
  <c r="N37" i="27"/>
  <c r="N36" i="27"/>
  <c r="N34" i="27"/>
  <c r="N33" i="27"/>
  <c r="N31" i="27"/>
  <c r="N30" i="27"/>
  <c r="N29" i="27"/>
  <c r="N28" i="27"/>
  <c r="N27" i="27"/>
  <c r="N26" i="27"/>
  <c r="N25" i="27"/>
  <c r="N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N10" i="27"/>
  <c r="N9" i="27"/>
  <c r="N8" i="27"/>
  <c r="N7" i="27"/>
  <c r="N6" i="27"/>
  <c r="N5" i="27"/>
  <c r="N4" i="27"/>
  <c r="N3" i="27"/>
  <c r="K58" i="27"/>
  <c r="K57" i="27"/>
  <c r="K56" i="27"/>
  <c r="K55" i="27"/>
  <c r="K54" i="27"/>
  <c r="K53" i="27"/>
  <c r="K52" i="27"/>
  <c r="K51" i="27"/>
  <c r="K50" i="27"/>
  <c r="K49" i="27"/>
  <c r="K48" i="27"/>
  <c r="K47" i="27"/>
  <c r="K46" i="27"/>
  <c r="K45" i="27"/>
  <c r="K44" i="27"/>
  <c r="K43" i="27"/>
  <c r="K42" i="27"/>
  <c r="K41" i="27"/>
  <c r="K40" i="27"/>
  <c r="K39" i="27"/>
  <c r="K38" i="27"/>
  <c r="K37" i="27"/>
  <c r="K36" i="27"/>
  <c r="K35" i="27"/>
  <c r="K34" i="27"/>
  <c r="K33" i="27"/>
  <c r="K32" i="27"/>
  <c r="K31" i="27"/>
  <c r="K30" i="27"/>
  <c r="K29" i="27"/>
  <c r="K28" i="27"/>
  <c r="K27" i="27"/>
  <c r="K26" i="27"/>
  <c r="K25" i="27"/>
  <c r="K24" i="27"/>
  <c r="K23" i="27"/>
  <c r="K22" i="27"/>
  <c r="K21" i="27"/>
  <c r="K20" i="27"/>
  <c r="K19" i="27"/>
  <c r="K18" i="27"/>
  <c r="K17" i="27"/>
  <c r="K16" i="27"/>
  <c r="K15" i="27"/>
  <c r="K14" i="27"/>
  <c r="K13" i="27"/>
  <c r="K12" i="27"/>
  <c r="K11" i="27"/>
  <c r="K10" i="27"/>
  <c r="K9" i="27"/>
  <c r="K8" i="27"/>
  <c r="K7" i="27"/>
  <c r="K6" i="27"/>
  <c r="K5" i="27"/>
  <c r="K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H49" i="27"/>
  <c r="H50" i="27"/>
  <c r="H51" i="27"/>
  <c r="H52" i="27"/>
  <c r="H53" i="27"/>
  <c r="H54" i="27"/>
  <c r="H55" i="27"/>
  <c r="H56" i="27"/>
  <c r="H57" i="27"/>
  <c r="H58" i="27"/>
  <c r="H8" i="27"/>
  <c r="H9" i="27"/>
  <c r="H10" i="27"/>
  <c r="H11" i="27"/>
  <c r="H12" i="27"/>
  <c r="H13" i="27"/>
  <c r="H14" i="2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27E75B-EAAA-466E-A975-F46C2EAE0566}" keepAlive="1" name="Query - column data 2020122" description="Connection to the 'column data 2020122' query in the workbook." type="5" refreshedVersion="6" background="1" saveData="1">
    <dbPr connection="Provider=Microsoft.Mashup.OleDb.1;Data Source=$Workbook$;Location=column data 2020122;Extended Properties=&quot;&quot;" command="SELECT * FROM [column data 2020122]"/>
  </connection>
  <connection id="2" xr16:uid="{15DD4E65-ADED-4268-A132-B6E1011E6BBC}" keepAlive="1" name="Query - column data 20201230" description="Connection to the 'column data 20201230' query in the workbook." type="5" refreshedVersion="6" background="1" saveData="1">
    <dbPr connection="Provider=Microsoft.Mashup.OleDb.1;Data Source=$Workbook$;Location=&quot;column data 20201230&quot;;Extended Properties=&quot;&quot;" command="SELECT * FROM [column data 20201230]"/>
  </connection>
</connections>
</file>

<file path=xl/sharedStrings.xml><?xml version="1.0" encoding="utf-8"?>
<sst xmlns="http://schemas.openxmlformats.org/spreadsheetml/2006/main" count="193" uniqueCount="31">
  <si>
    <t>Date</t>
  </si>
  <si>
    <t>inflent (ng/L)</t>
  </si>
  <si>
    <t>effuent (ng/L)</t>
  </si>
  <si>
    <t>2,4-D</t>
    <phoneticPr fontId="1" type="noConversion"/>
  </si>
  <si>
    <t>MCPP</t>
    <phoneticPr fontId="1" type="noConversion"/>
  </si>
  <si>
    <t>RT (min)</t>
  </si>
  <si>
    <t>Residual OMP in effluent  (%)</t>
  </si>
  <si>
    <t>P1</t>
  </si>
  <si>
    <t>P2</t>
  </si>
  <si>
    <t>P3</t>
  </si>
  <si>
    <t>P4</t>
  </si>
  <si>
    <t>P5</t>
  </si>
  <si>
    <t>Phase</t>
  </si>
  <si>
    <t>Column</t>
  </si>
  <si>
    <t>Control</t>
  </si>
  <si>
    <t>DOM</t>
  </si>
  <si>
    <t>Ammonia</t>
  </si>
  <si>
    <t>Flow rate (ml/min)</t>
  </si>
  <si>
    <t>EVA</t>
  </si>
  <si>
    <t>STD</t>
  </si>
  <si>
    <t>Amo</t>
  </si>
  <si>
    <t>EBCT (h)</t>
  </si>
  <si>
    <t>k (h-1)</t>
  </si>
  <si>
    <t>MEDIAN</t>
  </si>
  <si>
    <t>Laoding rates of BZT (ug/h)</t>
  </si>
  <si>
    <t>Laoding rates of DOM (mg/h)</t>
  </si>
  <si>
    <t>Ratio (DOM/BZT)</t>
  </si>
  <si>
    <t>Paracetamol</t>
  </si>
  <si>
    <t>Metformin</t>
  </si>
  <si>
    <t>Benzotriazole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</si>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</sst>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/>
    <xf numFmtId="0" fontId="0" fillId="0" borderId="0" xfId="0" applyFill="1"/>
    <xf numFmtId="2" fontId="0" fillId="0" borderId="1" xfId="0" applyNumberForma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0" fontId="4" fillId="0" borderId="0" xfId="0" applyFont="1"/>
    <xf numFmtId="2" fontId="3" fillId="6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0" xfId="0" applyFont="1"/>
    <xf numFmtId="2" fontId="6" fillId="0" borderId="1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Border="1"/>
    <xf numFmtId="2" fontId="3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A3B9FF"/>
      <color rgb="FF5D84FF"/>
      <color rgb="FF4370FF"/>
      <color rgb="FF003CFA"/>
      <color rgb="FF0033CC"/>
      <color rgb="FF00165C"/>
      <color rgb="FF000C32"/>
      <color rgb="FF001C74"/>
      <color rgb="FF0000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7EEF7-5F2C-40E4-AA2B-DD25FAE9C868}">
  <dimension ref="A1:AJ344"/>
  <sheetViews>
    <sheetView topLeftCell="A28" zoomScale="85" zoomScaleNormal="85" workbookViewId="0">
      <selection activeCell="W63" sqref="W63"/>
    </sheetView>
  </sheetViews>
  <sheetFormatPr defaultColWidth="8.81640625" defaultRowHeight="14.5"/>
  <cols>
    <col min="1" max="5" width="8.81640625" style="1"/>
    <col min="6" max="6" width="10.7265625" style="1" customWidth="1"/>
    <col min="7" max="7" width="11" style="1" customWidth="1"/>
    <col min="8" max="8" width="10.81640625" style="12" customWidth="1"/>
    <col min="9" max="9" width="11.26953125" style="1" customWidth="1"/>
    <col min="10" max="10" width="11.1796875" style="1" customWidth="1"/>
    <col min="11" max="11" width="11.453125" style="12" customWidth="1"/>
    <col min="12" max="12" width="11.1796875" style="1" customWidth="1"/>
    <col min="13" max="13" width="11.81640625" style="1" customWidth="1"/>
    <col min="14" max="14" width="12.26953125" style="1" customWidth="1"/>
    <col min="15" max="15" width="11.453125" style="1" customWidth="1"/>
    <col min="16" max="16" width="12.1796875" style="1" customWidth="1"/>
    <col min="17" max="17" width="11.1796875" style="1" customWidth="1"/>
    <col min="18" max="18" width="11.453125" style="1" customWidth="1"/>
    <col min="19" max="19" width="11.26953125" style="1" customWidth="1"/>
    <col min="20" max="20" width="10.7265625" style="1" customWidth="1"/>
    <col min="21" max="16384" width="8.81640625" style="1"/>
  </cols>
  <sheetData>
    <row r="1" spans="1:20" s="2" customFormat="1">
      <c r="A1" s="62" t="s">
        <v>13</v>
      </c>
      <c r="B1" s="58" t="s">
        <v>12</v>
      </c>
      <c r="C1" s="60" t="s">
        <v>30</v>
      </c>
      <c r="D1" s="59" t="s">
        <v>17</v>
      </c>
      <c r="E1" s="58" t="s">
        <v>5</v>
      </c>
      <c r="F1" s="57" t="s">
        <v>27</v>
      </c>
      <c r="G1" s="57"/>
      <c r="H1" s="57"/>
      <c r="I1" s="57" t="s">
        <v>28</v>
      </c>
      <c r="J1" s="57"/>
      <c r="K1" s="57"/>
      <c r="L1" s="57" t="s">
        <v>29</v>
      </c>
      <c r="M1" s="57"/>
      <c r="N1" s="57"/>
      <c r="O1" s="57" t="s">
        <v>3</v>
      </c>
      <c r="P1" s="57"/>
      <c r="Q1" s="57"/>
      <c r="R1" s="57" t="s">
        <v>4</v>
      </c>
      <c r="S1" s="57"/>
      <c r="T1" s="57"/>
    </row>
    <row r="2" spans="1:20" ht="155.5" customHeight="1">
      <c r="A2" s="62"/>
      <c r="B2" s="58"/>
      <c r="C2" s="61"/>
      <c r="D2" s="59"/>
      <c r="E2" s="58"/>
      <c r="F2" s="29" t="s">
        <v>1</v>
      </c>
      <c r="G2" s="29" t="s">
        <v>2</v>
      </c>
      <c r="H2" s="30" t="s">
        <v>6</v>
      </c>
      <c r="I2" s="29" t="s">
        <v>1</v>
      </c>
      <c r="J2" s="29" t="s">
        <v>2</v>
      </c>
      <c r="K2" s="30" t="s">
        <v>6</v>
      </c>
      <c r="L2" s="29" t="s">
        <v>1</v>
      </c>
      <c r="M2" s="29" t="s">
        <v>2</v>
      </c>
      <c r="N2" s="31" t="s">
        <v>6</v>
      </c>
      <c r="O2" s="29" t="s">
        <v>1</v>
      </c>
      <c r="P2" s="29" t="s">
        <v>2</v>
      </c>
      <c r="Q2" s="31" t="s">
        <v>6</v>
      </c>
      <c r="R2" s="29" t="s">
        <v>1</v>
      </c>
      <c r="S2" s="29" t="s">
        <v>2</v>
      </c>
      <c r="T2" s="31" t="s">
        <v>6</v>
      </c>
    </row>
    <row r="3" spans="1:20">
      <c r="A3" s="63" t="s">
        <v>14</v>
      </c>
      <c r="B3" s="58" t="s">
        <v>7</v>
      </c>
      <c r="C3" s="23">
        <v>70</v>
      </c>
      <c r="D3" s="24">
        <v>88</v>
      </c>
      <c r="E3" s="24">
        <v>28.545454545454547</v>
      </c>
      <c r="F3" s="5">
        <v>751.72866972661495</v>
      </c>
      <c r="G3" s="5">
        <v>485.28289695092599</v>
      </c>
      <c r="H3" s="11">
        <f t="shared" ref="H3:H34" si="0">G3/F3*100</f>
        <v>64.555592528805818</v>
      </c>
      <c r="I3" s="5">
        <v>824.14741734788765</v>
      </c>
      <c r="J3" s="5">
        <v>13.982649303440688</v>
      </c>
      <c r="K3" s="11">
        <f t="shared" ref="K3:K34" si="1">J3/I3*100</f>
        <v>1.6966199261337194</v>
      </c>
      <c r="L3" s="24">
        <v>585.46227562633396</v>
      </c>
      <c r="M3" s="24">
        <v>4.8974346830623201</v>
      </c>
      <c r="N3" s="6">
        <f t="shared" ref="N3:N31" si="2">M3/L3*100</f>
        <v>0.83650730148633246</v>
      </c>
      <c r="O3" s="24">
        <v>992.892213327543</v>
      </c>
      <c r="P3" s="24">
        <v>552.156222262646</v>
      </c>
      <c r="Q3" s="6">
        <f t="shared" ref="Q3:Q11" si="3">P3/O3*100</f>
        <v>55.61089258744105</v>
      </c>
      <c r="R3" s="24">
        <v>1128.7890960753</v>
      </c>
      <c r="S3" s="24">
        <v>470.64056569703399</v>
      </c>
      <c r="T3" s="6">
        <f>S3/R3*100</f>
        <v>41.694287031422405</v>
      </c>
    </row>
    <row r="4" spans="1:20">
      <c r="A4" s="63"/>
      <c r="B4" s="58"/>
      <c r="C4" s="23">
        <v>72</v>
      </c>
      <c r="D4" s="24">
        <v>88</v>
      </c>
      <c r="E4" s="24">
        <v>28.545454545454547</v>
      </c>
      <c r="F4" s="5">
        <v>877.90693014679198</v>
      </c>
      <c r="G4" s="5">
        <v>634.63394394019701</v>
      </c>
      <c r="H4" s="11">
        <f t="shared" si="0"/>
        <v>72.28943321293545</v>
      </c>
      <c r="I4" s="5">
        <v>886.61428185247792</v>
      </c>
      <c r="J4" s="5">
        <v>660.07479065565951</v>
      </c>
      <c r="K4" s="11">
        <f t="shared" si="1"/>
        <v>74.448923750304317</v>
      </c>
      <c r="L4" s="5">
        <v>621.45515451467702</v>
      </c>
      <c r="M4" s="5">
        <v>29.066585820474501</v>
      </c>
      <c r="N4" s="6">
        <f t="shared" si="2"/>
        <v>4.6771815487110953</v>
      </c>
      <c r="O4" s="24">
        <v>1015.87133579677</v>
      </c>
      <c r="P4" s="24">
        <v>578.84536814365299</v>
      </c>
      <c r="Q4" s="6">
        <f t="shared" si="3"/>
        <v>56.980185161898667</v>
      </c>
      <c r="R4" s="24">
        <v>1186.4968947238499</v>
      </c>
      <c r="S4" s="24">
        <v>564.75795247725705</v>
      </c>
      <c r="T4" s="6">
        <f>S4/R4*100</f>
        <v>47.598772064945109</v>
      </c>
    </row>
    <row r="5" spans="1:20">
      <c r="A5" s="63"/>
      <c r="B5" s="58"/>
      <c r="C5" s="23">
        <v>74</v>
      </c>
      <c r="D5" s="24">
        <v>88</v>
      </c>
      <c r="E5" s="24">
        <v>28.545454545454547</v>
      </c>
      <c r="F5" s="5">
        <v>759.89857733344297</v>
      </c>
      <c r="G5" s="5">
        <v>535.51642432773201</v>
      </c>
      <c r="H5" s="11">
        <f t="shared" si="0"/>
        <v>70.472091974025076</v>
      </c>
      <c r="I5" s="5">
        <v>1095.8175833377313</v>
      </c>
      <c r="J5" s="5">
        <v>817.48498340751962</v>
      </c>
      <c r="K5" s="11">
        <f t="shared" si="1"/>
        <v>74.600462324902352</v>
      </c>
      <c r="L5" s="5">
        <v>716.49338825652399</v>
      </c>
      <c r="M5" s="5">
        <v>22.094080505490599</v>
      </c>
      <c r="N5" s="6">
        <f t="shared" si="2"/>
        <v>3.083640528666026</v>
      </c>
      <c r="O5" s="24">
        <v>1164.9584981233299</v>
      </c>
      <c r="P5" s="24">
        <v>697.94370736087296</v>
      </c>
      <c r="Q5" s="6">
        <f t="shared" si="3"/>
        <v>59.911465385695152</v>
      </c>
      <c r="R5" s="24">
        <v>1103.3911817748201</v>
      </c>
      <c r="S5" s="24">
        <v>598.17439897916597</v>
      </c>
      <c r="T5" s="6">
        <f t="shared" ref="T5:T14" si="4">S5/R5*100</f>
        <v>54.21235993720687</v>
      </c>
    </row>
    <row r="6" spans="1:20">
      <c r="A6" s="63"/>
      <c r="B6" s="58"/>
      <c r="C6" s="23">
        <v>76</v>
      </c>
      <c r="D6" s="24">
        <v>88</v>
      </c>
      <c r="E6" s="24">
        <v>28.545454545454547</v>
      </c>
      <c r="F6" s="5">
        <v>724.64231373829296</v>
      </c>
      <c r="G6" s="5">
        <v>533.85822976398902</v>
      </c>
      <c r="H6" s="11">
        <f t="shared" si="0"/>
        <v>73.671964725592019</v>
      </c>
      <c r="I6" s="5">
        <v>992.70928626170576</v>
      </c>
      <c r="J6" s="5">
        <v>858.93267707560278</v>
      </c>
      <c r="K6" s="11">
        <f t="shared" si="1"/>
        <v>86.524090079798484</v>
      </c>
      <c r="L6" s="5">
        <v>573.687095435532</v>
      </c>
      <c r="M6" s="5">
        <v>49.9344386701761</v>
      </c>
      <c r="N6" s="6">
        <f t="shared" si="2"/>
        <v>8.7041244377768088</v>
      </c>
      <c r="O6" s="24">
        <v>1031.6843106172701</v>
      </c>
      <c r="P6" s="24">
        <v>606.20730380733903</v>
      </c>
      <c r="Q6" s="6">
        <f t="shared" si="3"/>
        <v>58.75899221968757</v>
      </c>
      <c r="R6" s="24">
        <v>976.10805328125798</v>
      </c>
      <c r="S6" s="24">
        <v>509.249368966036</v>
      </c>
      <c r="T6" s="6">
        <f t="shared" si="4"/>
        <v>52.17141352887699</v>
      </c>
    </row>
    <row r="7" spans="1:20">
      <c r="A7" s="63"/>
      <c r="B7" s="58"/>
      <c r="C7" s="23">
        <v>78</v>
      </c>
      <c r="D7" s="24">
        <v>88</v>
      </c>
      <c r="E7" s="24">
        <v>28.545454545454547</v>
      </c>
      <c r="F7" s="5">
        <v>704.67508889710496</v>
      </c>
      <c r="G7" s="5">
        <v>568.10519443742601</v>
      </c>
      <c r="H7" s="11">
        <f t="shared" si="0"/>
        <v>80.619451913160987</v>
      </c>
      <c r="I7" s="5">
        <v>984.25287300294178</v>
      </c>
      <c r="J7" s="5">
        <v>906.83654382807094</v>
      </c>
      <c r="K7" s="11">
        <f t="shared" si="1"/>
        <v>92.134508183991912</v>
      </c>
      <c r="L7" s="5">
        <v>571.54739487618099</v>
      </c>
      <c r="M7" s="5">
        <v>74.123159200097305</v>
      </c>
      <c r="N7" s="6">
        <f t="shared" si="2"/>
        <v>12.9688561026781</v>
      </c>
      <c r="O7" s="5">
        <v>958.41533126666604</v>
      </c>
      <c r="P7" s="5">
        <v>644.18664178194604</v>
      </c>
      <c r="Q7" s="6">
        <f t="shared" si="3"/>
        <v>67.213724652189427</v>
      </c>
      <c r="R7" s="24">
        <v>866.98358349692001</v>
      </c>
      <c r="S7" s="24">
        <v>623.01497746317705</v>
      </c>
      <c r="T7" s="6">
        <f t="shared" si="4"/>
        <v>71.860066248346712</v>
      </c>
    </row>
    <row r="8" spans="1:20">
      <c r="A8" s="63"/>
      <c r="B8" s="58"/>
      <c r="C8" s="23">
        <v>80</v>
      </c>
      <c r="D8" s="24">
        <v>88</v>
      </c>
      <c r="E8" s="24">
        <v>28.545454545454547</v>
      </c>
      <c r="F8" s="5">
        <v>695.10505824736799</v>
      </c>
      <c r="G8" s="5">
        <v>548.88431274313496</v>
      </c>
      <c r="H8" s="11">
        <f t="shared" si="0"/>
        <v>78.964223642263121</v>
      </c>
      <c r="I8" s="5">
        <v>971.73413105968427</v>
      </c>
      <c r="J8" s="5">
        <v>861.61470523710204</v>
      </c>
      <c r="K8" s="11">
        <f t="shared" si="1"/>
        <v>88.667741277905293</v>
      </c>
      <c r="L8" s="5">
        <v>608.49845373766505</v>
      </c>
      <c r="M8" s="5">
        <v>96.401825027304398</v>
      </c>
      <c r="N8" s="6">
        <f t="shared" si="2"/>
        <v>15.842575184071874</v>
      </c>
      <c r="O8" s="5">
        <v>1018.37515103231</v>
      </c>
      <c r="P8" s="5">
        <v>687.53014846926806</v>
      </c>
      <c r="Q8" s="6">
        <f t="shared" si="3"/>
        <v>67.51246314016305</v>
      </c>
      <c r="R8" s="24">
        <v>907.28596547604502</v>
      </c>
      <c r="S8" s="24">
        <v>677.06058692512204</v>
      </c>
      <c r="T8" s="6">
        <f t="shared" si="4"/>
        <v>74.624827528316757</v>
      </c>
    </row>
    <row r="9" spans="1:20">
      <c r="A9" s="63"/>
      <c r="B9" s="58"/>
      <c r="C9" s="23">
        <v>84</v>
      </c>
      <c r="D9" s="24">
        <v>88</v>
      </c>
      <c r="E9" s="24">
        <v>28.545454545454547</v>
      </c>
      <c r="F9" s="5">
        <v>829.31269771354505</v>
      </c>
      <c r="G9" s="5">
        <v>639.18599324181901</v>
      </c>
      <c r="H9" s="11">
        <f t="shared" si="0"/>
        <v>77.074183839712745</v>
      </c>
      <c r="I9" s="5">
        <v>874.89015669097319</v>
      </c>
      <c r="J9" s="5">
        <v>765.24314179844271</v>
      </c>
      <c r="K9" s="11">
        <f t="shared" si="1"/>
        <v>87.467339293513191</v>
      </c>
      <c r="L9" s="5">
        <v>423.23763579949701</v>
      </c>
      <c r="M9" s="5">
        <v>109.709845427367</v>
      </c>
      <c r="N9" s="6">
        <f t="shared" si="2"/>
        <v>25.921571275230477</v>
      </c>
      <c r="O9" s="5">
        <v>1090.1856563890601</v>
      </c>
      <c r="P9" s="5">
        <v>886.62207158062495</v>
      </c>
      <c r="Q9" s="6">
        <f t="shared" si="3"/>
        <v>81.327622170091331</v>
      </c>
      <c r="R9" s="5">
        <v>932.48733437382896</v>
      </c>
      <c r="S9" s="5">
        <v>884.05317125477302</v>
      </c>
      <c r="T9" s="6">
        <f t="shared" si="4"/>
        <v>94.805917320948936</v>
      </c>
    </row>
    <row r="10" spans="1:20">
      <c r="A10" s="63"/>
      <c r="B10" s="58"/>
      <c r="C10" s="23">
        <v>88</v>
      </c>
      <c r="D10" s="24">
        <v>88</v>
      </c>
      <c r="E10" s="24">
        <v>28.545454545454547</v>
      </c>
      <c r="F10" s="5">
        <v>682.85614487236103</v>
      </c>
      <c r="G10" s="5">
        <v>587.90902672919299</v>
      </c>
      <c r="H10" s="11">
        <f t="shared" si="0"/>
        <v>86.095589992689384</v>
      </c>
      <c r="I10" s="5">
        <v>1070.028396353546</v>
      </c>
      <c r="J10" s="5">
        <v>932.63040614811848</v>
      </c>
      <c r="K10" s="11">
        <f t="shared" si="1"/>
        <v>87.159407107918469</v>
      </c>
      <c r="L10" s="5">
        <v>577.99904700519801</v>
      </c>
      <c r="M10" s="5">
        <v>128.10663137398899</v>
      </c>
      <c r="N10" s="6">
        <f t="shared" si="2"/>
        <v>22.163813597574482</v>
      </c>
      <c r="O10" s="5">
        <v>1055.4356246110999</v>
      </c>
      <c r="P10" s="5">
        <v>840.790646443264</v>
      </c>
      <c r="Q10" s="6">
        <f t="shared" si="3"/>
        <v>79.662901918160387</v>
      </c>
      <c r="R10" s="5">
        <v>925.74404737592397</v>
      </c>
      <c r="S10" s="5">
        <v>832.17529000096295</v>
      </c>
      <c r="T10" s="6">
        <f t="shared" si="4"/>
        <v>89.892588816510653</v>
      </c>
    </row>
    <row r="11" spans="1:20" s="2" customFormat="1">
      <c r="A11" s="63"/>
      <c r="B11" s="58"/>
      <c r="C11" s="23">
        <v>89</v>
      </c>
      <c r="D11" s="24">
        <v>88</v>
      </c>
      <c r="E11" s="24">
        <v>28.545454545454547</v>
      </c>
      <c r="F11" s="5">
        <v>650.44800667937398</v>
      </c>
      <c r="G11" s="5">
        <v>616.08666930355002</v>
      </c>
      <c r="H11" s="11">
        <f t="shared" si="0"/>
        <v>94.717281470160358</v>
      </c>
      <c r="I11" s="5">
        <v>1035.5093936218393</v>
      </c>
      <c r="J11" s="5">
        <v>1013.6692779960514</v>
      </c>
      <c r="K11" s="11">
        <f t="shared" si="1"/>
        <v>97.890881940780943</v>
      </c>
      <c r="L11" s="5">
        <v>537.71051447166496</v>
      </c>
      <c r="M11" s="5">
        <v>97.293168798414797</v>
      </c>
      <c r="N11" s="6">
        <f t="shared" si="2"/>
        <v>18.09396807016347</v>
      </c>
      <c r="O11" s="5">
        <v>878.20040913990897</v>
      </c>
      <c r="P11" s="5">
        <v>725.11091919026796</v>
      </c>
      <c r="Q11" s="6">
        <f t="shared" si="3"/>
        <v>82.56781842090308</v>
      </c>
      <c r="R11" s="5">
        <v>912.08995771595005</v>
      </c>
      <c r="S11" s="5">
        <v>782.23412327708502</v>
      </c>
      <c r="T11" s="6">
        <f t="shared" si="4"/>
        <v>85.762825986589178</v>
      </c>
    </row>
    <row r="12" spans="1:20">
      <c r="A12" s="63"/>
      <c r="B12" s="58"/>
      <c r="C12" s="23">
        <v>90</v>
      </c>
      <c r="D12" s="24">
        <v>88</v>
      </c>
      <c r="E12" s="24">
        <v>28.545454545454547</v>
      </c>
      <c r="F12" s="5">
        <v>630.91869918434202</v>
      </c>
      <c r="G12" s="5">
        <v>503.90972353898701</v>
      </c>
      <c r="H12" s="11">
        <f t="shared" si="0"/>
        <v>79.869200927226686</v>
      </c>
      <c r="I12" s="5">
        <v>946.06685253830585</v>
      </c>
      <c r="J12" s="5">
        <v>828.97474482828397</v>
      </c>
      <c r="K12" s="11">
        <f t="shared" si="1"/>
        <v>87.62327340865366</v>
      </c>
      <c r="L12" s="5">
        <v>447.52593163083299</v>
      </c>
      <c r="M12" s="5">
        <v>92.878149483784895</v>
      </c>
      <c r="N12" s="6">
        <f t="shared" si="2"/>
        <v>20.753691109099947</v>
      </c>
      <c r="O12" s="5"/>
      <c r="P12" s="5"/>
      <c r="Q12" s="6"/>
      <c r="R12" s="5">
        <v>812.58851781547696</v>
      </c>
      <c r="S12" s="5">
        <v>605.44442565664303</v>
      </c>
      <c r="T12" s="6">
        <f t="shared" si="4"/>
        <v>74.508119716519019</v>
      </c>
    </row>
    <row r="13" spans="1:20" s="2" customFormat="1">
      <c r="A13" s="63"/>
      <c r="B13" s="58"/>
      <c r="C13" s="23">
        <v>91</v>
      </c>
      <c r="D13" s="24">
        <v>88</v>
      </c>
      <c r="E13" s="24">
        <v>28.545454545454547</v>
      </c>
      <c r="F13" s="5">
        <v>674.10977990104504</v>
      </c>
      <c r="G13" s="5">
        <v>586.93329704913799</v>
      </c>
      <c r="H13" s="11">
        <f t="shared" si="0"/>
        <v>87.067910086587972</v>
      </c>
      <c r="I13" s="5">
        <v>1097.3104942995003</v>
      </c>
      <c r="J13" s="5">
        <v>953.15561134502786</v>
      </c>
      <c r="K13" s="11">
        <f t="shared" si="1"/>
        <v>86.862890339302012</v>
      </c>
      <c r="L13" s="5">
        <v>520.25695234672696</v>
      </c>
      <c r="M13" s="5">
        <v>128.91943434053999</v>
      </c>
      <c r="N13" s="6">
        <f t="shared" si="2"/>
        <v>24.779954166690541</v>
      </c>
      <c r="O13" s="5">
        <v>962.32137475957802</v>
      </c>
      <c r="P13" s="5">
        <v>774.90377138228803</v>
      </c>
      <c r="Q13" s="6">
        <f t="shared" ref="Q13:Q43" si="5">P13/O13*100</f>
        <v>80.524426839826404</v>
      </c>
      <c r="R13" s="5">
        <v>808.95650043919204</v>
      </c>
      <c r="S13" s="5">
        <v>667.22490718334404</v>
      </c>
      <c r="T13" s="6">
        <f t="shared" si="4"/>
        <v>82.479701544038491</v>
      </c>
    </row>
    <row r="14" spans="1:20">
      <c r="A14" s="63"/>
      <c r="B14" s="58"/>
      <c r="C14" s="23">
        <v>92</v>
      </c>
      <c r="D14" s="24">
        <v>88</v>
      </c>
      <c r="E14" s="24">
        <v>28.545454545454547</v>
      </c>
      <c r="F14" s="5">
        <v>666.17726732523397</v>
      </c>
      <c r="G14" s="5">
        <v>573.36581377552204</v>
      </c>
      <c r="H14" s="11">
        <f t="shared" si="0"/>
        <v>86.068054540143805</v>
      </c>
      <c r="I14" s="5">
        <v>858.89492702560517</v>
      </c>
      <c r="J14" s="5">
        <v>903.00783690550827</v>
      </c>
      <c r="K14" s="11">
        <f t="shared" si="1"/>
        <v>105.13600773410879</v>
      </c>
      <c r="L14" s="5">
        <v>354.28185445307997</v>
      </c>
      <c r="M14" s="5">
        <v>88.762035762670195</v>
      </c>
      <c r="N14" s="6">
        <f t="shared" si="2"/>
        <v>25.054073373217474</v>
      </c>
      <c r="O14" s="5">
        <v>887.027185584221</v>
      </c>
      <c r="P14" s="5">
        <v>722.93737548919501</v>
      </c>
      <c r="Q14" s="6">
        <f t="shared" si="5"/>
        <v>81.501152077210364</v>
      </c>
      <c r="R14" s="5">
        <v>938.90323496710698</v>
      </c>
      <c r="S14" s="5">
        <v>683.26648658074498</v>
      </c>
      <c r="T14" s="6">
        <f t="shared" si="4"/>
        <v>72.772833358560334</v>
      </c>
    </row>
    <row r="15" spans="1:20">
      <c r="A15" s="63"/>
      <c r="B15" s="58" t="s">
        <v>8</v>
      </c>
      <c r="C15" s="23">
        <v>94</v>
      </c>
      <c r="D15" s="24">
        <v>88</v>
      </c>
      <c r="E15" s="24">
        <v>28.545454545454547</v>
      </c>
      <c r="F15" s="5">
        <v>686.85893106979495</v>
      </c>
      <c r="G15" s="5">
        <v>667.73695244777002</v>
      </c>
      <c r="H15" s="11">
        <f t="shared" si="0"/>
        <v>97.216025335472878</v>
      </c>
      <c r="I15" s="5">
        <v>983.04824807934324</v>
      </c>
      <c r="J15" s="5">
        <v>954.41410129748283</v>
      </c>
      <c r="K15" s="11">
        <f t="shared" si="1"/>
        <v>97.087208401235131</v>
      </c>
      <c r="L15" s="5">
        <v>423.06645414378102</v>
      </c>
      <c r="M15" s="5">
        <v>127.837158929171</v>
      </c>
      <c r="N15" s="6">
        <f t="shared" si="2"/>
        <v>30.216803454174357</v>
      </c>
      <c r="O15" s="5">
        <v>976.65230759496296</v>
      </c>
      <c r="P15" s="5">
        <v>751.10826374662804</v>
      </c>
      <c r="Q15" s="6">
        <f t="shared" si="5"/>
        <v>76.906413664885079</v>
      </c>
      <c r="R15" s="5">
        <v>868.10718137689798</v>
      </c>
      <c r="S15" s="5">
        <v>700.94210375250998</v>
      </c>
      <c r="T15" s="6">
        <f t="shared" ref="T15:T24" si="6">S15/R15*100</f>
        <v>80.743728284881968</v>
      </c>
    </row>
    <row r="16" spans="1:20">
      <c r="A16" s="63"/>
      <c r="B16" s="58"/>
      <c r="C16" s="23">
        <v>96</v>
      </c>
      <c r="D16" s="24">
        <v>88</v>
      </c>
      <c r="E16" s="24">
        <v>28.545454545454547</v>
      </c>
      <c r="F16" s="5">
        <v>851.990894881911</v>
      </c>
      <c r="G16" s="5">
        <v>711.62019453769301</v>
      </c>
      <c r="H16" s="11">
        <f t="shared" si="0"/>
        <v>83.524389616432003</v>
      </c>
      <c r="I16" s="5">
        <v>1124.0717222008698</v>
      </c>
      <c r="J16" s="5">
        <v>998.75175795059783</v>
      </c>
      <c r="K16" s="11">
        <f t="shared" si="1"/>
        <v>88.851248387878442</v>
      </c>
      <c r="L16" s="5">
        <v>504.73828586288602</v>
      </c>
      <c r="M16" s="5">
        <v>129.23766253249599</v>
      </c>
      <c r="N16" s="6">
        <f t="shared" si="2"/>
        <v>25.604885968092354</v>
      </c>
      <c r="O16" s="5">
        <v>1071.91647554625</v>
      </c>
      <c r="P16" s="5">
        <v>678.67917880340303</v>
      </c>
      <c r="Q16" s="6">
        <f t="shared" si="5"/>
        <v>63.314558016989828</v>
      </c>
      <c r="R16" s="5">
        <v>994.12950962123296</v>
      </c>
      <c r="S16" s="5">
        <v>698.60768589836402</v>
      </c>
      <c r="T16" s="6">
        <f t="shared" si="6"/>
        <v>70.273307364604449</v>
      </c>
    </row>
    <row r="17" spans="1:20">
      <c r="A17" s="63"/>
      <c r="B17" s="58"/>
      <c r="C17" s="23">
        <v>99</v>
      </c>
      <c r="D17" s="24">
        <v>88</v>
      </c>
      <c r="E17" s="24">
        <v>28.545454545454547</v>
      </c>
      <c r="F17" s="5">
        <v>813.98401530529998</v>
      </c>
      <c r="G17" s="5">
        <v>704.02516760526896</v>
      </c>
      <c r="H17" s="11">
        <f t="shared" si="0"/>
        <v>86.491276777862907</v>
      </c>
      <c r="I17" s="5">
        <v>1059.5221641212036</v>
      </c>
      <c r="J17" s="5">
        <v>1021.1145542000988</v>
      </c>
      <c r="K17" s="11">
        <f t="shared" si="1"/>
        <v>96.37500646784855</v>
      </c>
      <c r="L17" s="5">
        <v>574.59740819571095</v>
      </c>
      <c r="M17" s="5">
        <v>209.54023406378101</v>
      </c>
      <c r="N17" s="6">
        <f t="shared" si="2"/>
        <v>36.467312778482025</v>
      </c>
      <c r="O17" s="5">
        <v>1062.62030820935</v>
      </c>
      <c r="P17" s="5">
        <v>741.78671599958204</v>
      </c>
      <c r="Q17" s="6">
        <f t="shared" si="5"/>
        <v>69.807315959318217</v>
      </c>
      <c r="R17" s="5">
        <v>951.99930143137101</v>
      </c>
      <c r="S17" s="5">
        <v>719.86832614516902</v>
      </c>
      <c r="T17" s="6">
        <f t="shared" si="6"/>
        <v>75.616476300225926</v>
      </c>
    </row>
    <row r="18" spans="1:20">
      <c r="A18" s="63"/>
      <c r="B18" s="58"/>
      <c r="C18" s="23">
        <v>102</v>
      </c>
      <c r="D18" s="24">
        <v>88</v>
      </c>
      <c r="E18" s="24">
        <v>28.545454545454547</v>
      </c>
      <c r="F18" s="5">
        <v>900.28206713219004</v>
      </c>
      <c r="G18" s="5">
        <v>858.67509175939199</v>
      </c>
      <c r="H18" s="11">
        <f t="shared" si="0"/>
        <v>95.378451166384409</v>
      </c>
      <c r="I18" s="5">
        <v>1075.9173144505382</v>
      </c>
      <c r="J18" s="5">
        <v>972.09465049164533</v>
      </c>
      <c r="K18" s="11">
        <f t="shared" si="1"/>
        <v>90.350312002190037</v>
      </c>
      <c r="L18" s="5">
        <v>526.01816415610404</v>
      </c>
      <c r="M18" s="5">
        <v>192.08665918485499</v>
      </c>
      <c r="N18" s="6">
        <f t="shared" si="2"/>
        <v>36.517115239360884</v>
      </c>
      <c r="O18" s="5">
        <v>1114.91480121472</v>
      </c>
      <c r="P18" s="5">
        <v>748.85550418872299</v>
      </c>
      <c r="Q18" s="6">
        <f t="shared" si="5"/>
        <v>67.167060960427762</v>
      </c>
      <c r="R18" s="5">
        <v>951.78936690761202</v>
      </c>
      <c r="S18" s="5">
        <v>750.82848123609699</v>
      </c>
      <c r="T18" s="6">
        <f t="shared" si="6"/>
        <v>78.885991726883645</v>
      </c>
    </row>
    <row r="19" spans="1:20">
      <c r="A19" s="63"/>
      <c r="B19" s="58"/>
      <c r="C19" s="23">
        <v>104</v>
      </c>
      <c r="D19" s="24">
        <v>88</v>
      </c>
      <c r="E19" s="24">
        <v>28.545454545454547</v>
      </c>
      <c r="F19" s="5">
        <v>753.02525125486397</v>
      </c>
      <c r="G19" s="5">
        <v>579.51873140364603</v>
      </c>
      <c r="H19" s="11">
        <f t="shared" si="0"/>
        <v>76.958738161558131</v>
      </c>
      <c r="I19" s="5">
        <v>1011.3213970064735</v>
      </c>
      <c r="J19" s="5">
        <v>1028.5616487725879</v>
      </c>
      <c r="K19" s="11">
        <f t="shared" si="1"/>
        <v>101.70472530465051</v>
      </c>
      <c r="L19" s="5">
        <v>505.72449628974999</v>
      </c>
      <c r="M19" s="5">
        <v>184.30599585305399</v>
      </c>
      <c r="N19" s="6">
        <f t="shared" si="2"/>
        <v>36.44395262741191</v>
      </c>
      <c r="O19" s="5">
        <v>1005.58289602997</v>
      </c>
      <c r="P19" s="5">
        <v>656.48548827448599</v>
      </c>
      <c r="Q19" s="6">
        <f t="shared" si="5"/>
        <v>65.284074626396631</v>
      </c>
      <c r="R19" s="5">
        <v>1021.80643887519</v>
      </c>
      <c r="S19" s="5">
        <v>662.01404324295504</v>
      </c>
      <c r="T19" s="6">
        <f t="shared" si="6"/>
        <v>64.788595770809948</v>
      </c>
    </row>
    <row r="20" spans="1:20">
      <c r="A20" s="63"/>
      <c r="B20" s="58"/>
      <c r="C20" s="23">
        <v>106</v>
      </c>
      <c r="D20" s="24">
        <v>88</v>
      </c>
      <c r="E20" s="24">
        <v>28.545454545454547</v>
      </c>
      <c r="F20" s="5">
        <v>797.87827441259901</v>
      </c>
      <c r="G20" s="5">
        <v>634.31124439443499</v>
      </c>
      <c r="H20" s="11">
        <f t="shared" si="0"/>
        <v>79.499751370146939</v>
      </c>
      <c r="I20" s="5">
        <v>1233.9010967789866</v>
      </c>
      <c r="J20" s="5">
        <v>1162.6206395068175</v>
      </c>
      <c r="K20" s="11">
        <f t="shared" si="1"/>
        <v>94.223162824132189</v>
      </c>
      <c r="L20" s="5">
        <v>633.39732874873403</v>
      </c>
      <c r="M20" s="5">
        <v>348.22066356958601</v>
      </c>
      <c r="N20" s="6">
        <f t="shared" si="2"/>
        <v>54.976654899617309</v>
      </c>
      <c r="O20" s="5">
        <v>1139.7099873080399</v>
      </c>
      <c r="P20" s="5">
        <v>710.19441714200104</v>
      </c>
      <c r="Q20" s="6">
        <f t="shared" si="5"/>
        <v>62.313608290777424</v>
      </c>
      <c r="R20" s="5">
        <v>1093.05077057007</v>
      </c>
      <c r="S20" s="5">
        <v>722.48232645165797</v>
      </c>
      <c r="T20" s="6">
        <f t="shared" si="6"/>
        <v>66.097783003698382</v>
      </c>
    </row>
    <row r="21" spans="1:20">
      <c r="A21" s="63"/>
      <c r="B21" s="58"/>
      <c r="C21" s="23">
        <v>109</v>
      </c>
      <c r="D21" s="24">
        <v>88</v>
      </c>
      <c r="E21" s="24">
        <v>28.545454545454547</v>
      </c>
      <c r="F21" s="5">
        <v>801.22693444161405</v>
      </c>
      <c r="G21" s="5">
        <v>635.64857792608495</v>
      </c>
      <c r="H21" s="11">
        <f t="shared" si="0"/>
        <v>79.334399606657897</v>
      </c>
      <c r="I21" s="5">
        <v>1125.2750904764086</v>
      </c>
      <c r="J21" s="5">
        <v>1202.7051323951171</v>
      </c>
      <c r="K21" s="11">
        <f t="shared" si="1"/>
        <v>106.88098782013623</v>
      </c>
      <c r="L21" s="5">
        <v>564.51533229585903</v>
      </c>
      <c r="M21" s="5">
        <v>346.27724584367002</v>
      </c>
      <c r="N21" s="6">
        <f t="shared" si="2"/>
        <v>61.340627266114403</v>
      </c>
      <c r="O21" s="5">
        <v>1101.2694767343501</v>
      </c>
      <c r="P21" s="5">
        <v>674.04288454002995</v>
      </c>
      <c r="Q21" s="6">
        <f t="shared" si="5"/>
        <v>61.205989885309755</v>
      </c>
      <c r="R21" s="5">
        <v>976.78111361375295</v>
      </c>
      <c r="S21" s="5">
        <v>677.20665382615095</v>
      </c>
      <c r="T21" s="6">
        <f t="shared" si="6"/>
        <v>69.330441015666253</v>
      </c>
    </row>
    <row r="22" spans="1:20">
      <c r="A22" s="63"/>
      <c r="B22" s="58"/>
      <c r="C22" s="23">
        <v>112</v>
      </c>
      <c r="D22" s="24">
        <v>88</v>
      </c>
      <c r="E22" s="24">
        <v>28.545454545454547</v>
      </c>
      <c r="F22" s="5">
        <v>819.54196208606902</v>
      </c>
      <c r="G22" s="5">
        <v>730.34117258485696</v>
      </c>
      <c r="H22" s="11">
        <f t="shared" si="0"/>
        <v>89.115775197872765</v>
      </c>
      <c r="I22" s="5">
        <v>1055.098515288259</v>
      </c>
      <c r="J22" s="5">
        <v>1110.3076360580219</v>
      </c>
      <c r="K22" s="11">
        <f t="shared" si="1"/>
        <v>105.23260339862001</v>
      </c>
      <c r="L22" s="5">
        <v>507.07701765621499</v>
      </c>
      <c r="M22" s="5">
        <v>262.55435863195999</v>
      </c>
      <c r="N22" s="6">
        <f t="shared" si="2"/>
        <v>51.778004028958968</v>
      </c>
      <c r="O22" s="5">
        <v>1121.5260708482899</v>
      </c>
      <c r="P22" s="5">
        <v>859.40271712610104</v>
      </c>
      <c r="Q22" s="6">
        <f t="shared" si="5"/>
        <v>76.627974994471032</v>
      </c>
      <c r="R22" s="5">
        <v>1114.9059706170101</v>
      </c>
      <c r="S22" s="5">
        <v>935.49549705813001</v>
      </c>
      <c r="T22" s="6">
        <f t="shared" si="6"/>
        <v>83.908017511145729</v>
      </c>
    </row>
    <row r="23" spans="1:20">
      <c r="A23" s="63"/>
      <c r="B23" s="58"/>
      <c r="C23" s="23">
        <v>113</v>
      </c>
      <c r="D23" s="24">
        <v>88</v>
      </c>
      <c r="E23" s="24">
        <v>28.545454545454547</v>
      </c>
      <c r="F23" s="5">
        <v>807.18855505137901</v>
      </c>
      <c r="G23" s="5">
        <v>779.46387034001202</v>
      </c>
      <c r="H23" s="11">
        <f t="shared" si="0"/>
        <v>96.565277773344761</v>
      </c>
      <c r="I23" s="5">
        <v>964.77804808970598</v>
      </c>
      <c r="J23" s="5">
        <v>1060.6484008287407</v>
      </c>
      <c r="K23" s="11">
        <f t="shared" si="1"/>
        <v>109.93703711738274</v>
      </c>
      <c r="L23" s="5">
        <v>609.70173566796302</v>
      </c>
      <c r="M23" s="5">
        <v>254.78809890649401</v>
      </c>
      <c r="N23" s="6">
        <f t="shared" si="2"/>
        <v>41.788973854135271</v>
      </c>
      <c r="O23" s="5">
        <v>861.11893005606396</v>
      </c>
      <c r="P23" s="5">
        <v>740.87018446433899</v>
      </c>
      <c r="Q23" s="6">
        <f t="shared" si="5"/>
        <v>86.035756340428378</v>
      </c>
      <c r="R23" s="5">
        <v>972.99563263273001</v>
      </c>
      <c r="S23" s="5">
        <v>858.71275813404498</v>
      </c>
      <c r="T23" s="6">
        <f t="shared" si="6"/>
        <v>88.254533662246914</v>
      </c>
    </row>
    <row r="24" spans="1:20">
      <c r="A24" s="63"/>
      <c r="B24" s="58"/>
      <c r="C24" s="23">
        <v>114</v>
      </c>
      <c r="D24" s="24">
        <v>88</v>
      </c>
      <c r="E24" s="24">
        <v>28.545454545454547</v>
      </c>
      <c r="F24" s="5">
        <v>799.835177694104</v>
      </c>
      <c r="G24" s="5">
        <v>752.21434018754201</v>
      </c>
      <c r="H24" s="11">
        <f t="shared" si="0"/>
        <v>94.046168656416043</v>
      </c>
      <c r="I24" s="5">
        <v>973.47926421459931</v>
      </c>
      <c r="J24" s="5">
        <v>1062.2880338014954</v>
      </c>
      <c r="K24" s="11">
        <f t="shared" si="1"/>
        <v>109.12282088088921</v>
      </c>
      <c r="L24" s="5">
        <v>431.11214062458498</v>
      </c>
      <c r="M24" s="5">
        <v>207.204070289226</v>
      </c>
      <c r="N24" s="6">
        <f t="shared" si="2"/>
        <v>48.062685033419307</v>
      </c>
      <c r="O24" s="5">
        <v>934.84438006847597</v>
      </c>
      <c r="P24" s="5">
        <v>744.27394359382504</v>
      </c>
      <c r="Q24" s="6">
        <f t="shared" si="5"/>
        <v>79.614742246116734</v>
      </c>
      <c r="R24" s="5">
        <v>892.11726783656604</v>
      </c>
      <c r="S24" s="5">
        <v>711.29350866939399</v>
      </c>
      <c r="T24" s="6">
        <f t="shared" si="6"/>
        <v>79.730942815883424</v>
      </c>
    </row>
    <row r="25" spans="1:20">
      <c r="A25" s="63"/>
      <c r="B25" s="58" t="s">
        <v>9</v>
      </c>
      <c r="C25" s="23">
        <v>117</v>
      </c>
      <c r="D25" s="24">
        <v>88</v>
      </c>
      <c r="E25" s="24">
        <v>28.545454545454547</v>
      </c>
      <c r="F25" s="5">
        <v>847.16583124962301</v>
      </c>
      <c r="G25" s="5">
        <v>771.20331501159706</v>
      </c>
      <c r="H25" s="11">
        <f t="shared" si="0"/>
        <v>91.033335689899531</v>
      </c>
      <c r="I25" s="5">
        <v>1408.3762987381647</v>
      </c>
      <c r="J25" s="5">
        <v>1298.3456390872004</v>
      </c>
      <c r="K25" s="11">
        <f t="shared" si="1"/>
        <v>92.187410442113631</v>
      </c>
      <c r="L25" s="5">
        <v>613.63961030754297</v>
      </c>
      <c r="M25" s="5">
        <v>250.63852322775301</v>
      </c>
      <c r="N25" s="6">
        <f t="shared" si="2"/>
        <v>40.844580274428239</v>
      </c>
      <c r="O25" s="5">
        <v>1189.12789916271</v>
      </c>
      <c r="P25" s="5">
        <v>831.37009787662601</v>
      </c>
      <c r="Q25" s="6">
        <f t="shared" si="5"/>
        <v>69.91427065684114</v>
      </c>
      <c r="R25" s="5">
        <v>1085.98958497946</v>
      </c>
      <c r="S25" s="5">
        <v>722.56179492549495</v>
      </c>
      <c r="T25" s="6">
        <f t="shared" ref="T25:T35" si="7">S25/R25*100</f>
        <v>66.534873346797454</v>
      </c>
    </row>
    <row r="26" spans="1:20">
      <c r="A26" s="63"/>
      <c r="B26" s="58"/>
      <c r="C26" s="23">
        <v>119</v>
      </c>
      <c r="D26" s="24">
        <v>88</v>
      </c>
      <c r="E26" s="24">
        <v>28.545454545454547</v>
      </c>
      <c r="F26" s="5">
        <v>803.49838865542597</v>
      </c>
      <c r="G26" s="5">
        <v>812.65893632080895</v>
      </c>
      <c r="H26" s="11">
        <f t="shared" si="0"/>
        <v>101.14008289185399</v>
      </c>
      <c r="I26" s="5">
        <v>1285.379392847366</v>
      </c>
      <c r="J26" s="5">
        <v>1321.3102403123339</v>
      </c>
      <c r="K26" s="11">
        <f t="shared" si="1"/>
        <v>102.79534958043585</v>
      </c>
      <c r="L26" s="5">
        <v>546.10821999311099</v>
      </c>
      <c r="M26" s="5">
        <v>266.70565578169499</v>
      </c>
      <c r="N26" s="6">
        <f t="shared" si="2"/>
        <v>48.837509859320448</v>
      </c>
      <c r="O26" s="5">
        <v>988.72685307000199</v>
      </c>
      <c r="P26" s="5">
        <v>744.69363912833705</v>
      </c>
      <c r="Q26" s="6">
        <f t="shared" si="5"/>
        <v>75.31843975068135</v>
      </c>
      <c r="R26" s="5">
        <v>956.73476437044701</v>
      </c>
      <c r="S26" s="5">
        <v>643.26546600395102</v>
      </c>
      <c r="T26" s="6">
        <f t="shared" si="7"/>
        <v>67.235506637749722</v>
      </c>
    </row>
    <row r="27" spans="1:20">
      <c r="A27" s="63"/>
      <c r="B27" s="58"/>
      <c r="C27" s="23">
        <v>122</v>
      </c>
      <c r="D27" s="24">
        <v>88</v>
      </c>
      <c r="E27" s="24">
        <v>28.545454545454547</v>
      </c>
      <c r="F27" s="5">
        <v>837.32662176461497</v>
      </c>
      <c r="G27" s="5">
        <v>802.66296931191403</v>
      </c>
      <c r="H27" s="11">
        <f t="shared" si="0"/>
        <v>95.860199407054637</v>
      </c>
      <c r="I27" s="5">
        <v>1291.961956455606</v>
      </c>
      <c r="J27" s="5">
        <v>1281.5543986601349</v>
      </c>
      <c r="K27" s="11">
        <f t="shared" si="1"/>
        <v>99.194437750781489</v>
      </c>
      <c r="L27" s="5">
        <v>607.13695218928399</v>
      </c>
      <c r="M27" s="5">
        <v>414.91513883250002</v>
      </c>
      <c r="N27" s="6">
        <f t="shared" si="2"/>
        <v>68.339628700963019</v>
      </c>
      <c r="O27" s="5">
        <v>1053.3552801184801</v>
      </c>
      <c r="P27" s="5">
        <v>742.43557674294698</v>
      </c>
      <c r="Q27" s="6">
        <f t="shared" si="5"/>
        <v>70.482921646288105</v>
      </c>
      <c r="R27" s="5">
        <v>1001.49520876626</v>
      </c>
      <c r="S27" s="5">
        <v>530.34229280502996</v>
      </c>
      <c r="T27" s="6">
        <f t="shared" si="7"/>
        <v>52.955050424889961</v>
      </c>
    </row>
    <row r="28" spans="1:20">
      <c r="A28" s="63"/>
      <c r="B28" s="58"/>
      <c r="C28" s="23">
        <v>124</v>
      </c>
      <c r="D28" s="24">
        <v>88</v>
      </c>
      <c r="E28" s="24">
        <v>28.545454545454547</v>
      </c>
      <c r="F28" s="5">
        <v>795.47130780962902</v>
      </c>
      <c r="G28" s="5">
        <v>729.003303577216</v>
      </c>
      <c r="H28" s="11">
        <f t="shared" si="0"/>
        <v>91.644198404159155</v>
      </c>
      <c r="I28" s="5">
        <v>952.98923515119611</v>
      </c>
      <c r="J28" s="5">
        <v>908.41395777920832</v>
      </c>
      <c r="K28" s="11">
        <f t="shared" si="1"/>
        <v>95.322583327510969</v>
      </c>
      <c r="L28" s="5">
        <v>512.82124394205505</v>
      </c>
      <c r="M28" s="5">
        <v>337.58071421093399</v>
      </c>
      <c r="N28" s="6">
        <f t="shared" si="2"/>
        <v>65.828145420800482</v>
      </c>
      <c r="O28" s="5">
        <v>1112.5510025415099</v>
      </c>
      <c r="P28" s="5">
        <v>787.25406141708504</v>
      </c>
      <c r="Q28" s="6">
        <f t="shared" si="5"/>
        <v>70.761165970700048</v>
      </c>
      <c r="R28" s="5">
        <v>991.93733364519198</v>
      </c>
      <c r="S28" s="5">
        <v>596.57616096601396</v>
      </c>
      <c r="T28" s="6">
        <f t="shared" si="7"/>
        <v>60.14252521111424</v>
      </c>
    </row>
    <row r="29" spans="1:20">
      <c r="A29" s="63"/>
      <c r="B29" s="58"/>
      <c r="C29" s="23">
        <v>126</v>
      </c>
      <c r="D29" s="24">
        <v>88</v>
      </c>
      <c r="E29" s="24">
        <v>28.545454545454547</v>
      </c>
      <c r="F29" s="5">
        <v>796.16081724195703</v>
      </c>
      <c r="G29" s="5">
        <v>718.64618356044502</v>
      </c>
      <c r="H29" s="11">
        <f t="shared" si="0"/>
        <v>90.263947684585062</v>
      </c>
      <c r="I29" s="5">
        <v>905.02562470145472</v>
      </c>
      <c r="J29" s="5">
        <v>900.3783826122866</v>
      </c>
      <c r="K29" s="11">
        <f t="shared" si="1"/>
        <v>99.486507126171034</v>
      </c>
      <c r="L29" s="5">
        <v>541.20432272185201</v>
      </c>
      <c r="M29" s="5">
        <v>339.238926632703</v>
      </c>
      <c r="N29" s="6">
        <f t="shared" si="2"/>
        <v>62.682227837092199</v>
      </c>
      <c r="O29" s="5">
        <v>1024.4046619825999</v>
      </c>
      <c r="P29" s="5">
        <v>825.66208515923802</v>
      </c>
      <c r="Q29" s="6">
        <f t="shared" si="5"/>
        <v>80.599211991214304</v>
      </c>
      <c r="R29" s="5">
        <v>934.07112266202796</v>
      </c>
      <c r="S29" s="5">
        <v>616.59576564134795</v>
      </c>
      <c r="T29" s="6">
        <f t="shared" si="7"/>
        <v>66.011650577966634</v>
      </c>
    </row>
    <row r="30" spans="1:20">
      <c r="A30" s="63"/>
      <c r="B30" s="58"/>
      <c r="C30" s="23">
        <v>128</v>
      </c>
      <c r="D30" s="24">
        <v>88</v>
      </c>
      <c r="E30" s="24">
        <v>28.545454545454547</v>
      </c>
      <c r="F30" s="5">
        <v>767.51308060335998</v>
      </c>
      <c r="G30" s="5">
        <v>657.78835784165699</v>
      </c>
      <c r="H30" s="11">
        <f t="shared" si="0"/>
        <v>85.703862835087335</v>
      </c>
      <c r="I30" s="5">
        <v>918.11797733933986</v>
      </c>
      <c r="J30" s="5">
        <v>938.9444116808653</v>
      </c>
      <c r="K30" s="11">
        <f t="shared" si="1"/>
        <v>102.26838324219285</v>
      </c>
      <c r="L30" s="5">
        <v>591.38363573784602</v>
      </c>
      <c r="M30" s="5">
        <v>184.17828430611701</v>
      </c>
      <c r="N30" s="6">
        <f t="shared" si="2"/>
        <v>31.143622037550134</v>
      </c>
      <c r="O30" s="5">
        <v>1037.8007993413601</v>
      </c>
      <c r="P30" s="5">
        <v>854.54521186157899</v>
      </c>
      <c r="Q30" s="6">
        <f t="shared" si="5"/>
        <v>82.341930397810046</v>
      </c>
      <c r="R30" s="5">
        <v>998.48478973530996</v>
      </c>
      <c r="S30" s="5">
        <v>660.161372914514</v>
      </c>
      <c r="T30" s="6">
        <f t="shared" si="7"/>
        <v>66.11631741426099</v>
      </c>
    </row>
    <row r="31" spans="1:20">
      <c r="A31" s="63"/>
      <c r="B31" s="58"/>
      <c r="C31" s="23">
        <v>130</v>
      </c>
      <c r="D31" s="24">
        <v>88</v>
      </c>
      <c r="E31" s="24">
        <v>28.545454545454547</v>
      </c>
      <c r="F31" s="5">
        <v>802.23854340114997</v>
      </c>
      <c r="G31" s="5">
        <v>590.96166165879504</v>
      </c>
      <c r="H31" s="11">
        <f t="shared" si="0"/>
        <v>73.664082400400403</v>
      </c>
      <c r="I31" s="5">
        <v>940.8325405983768</v>
      </c>
      <c r="J31" s="5">
        <v>895.59795542769984</v>
      </c>
      <c r="K31" s="11">
        <f t="shared" si="1"/>
        <v>95.192068384251741</v>
      </c>
      <c r="L31" s="5">
        <v>685.52472988228203</v>
      </c>
      <c r="M31" s="5">
        <v>277.32657587568099</v>
      </c>
      <c r="N31" s="6">
        <f t="shared" si="2"/>
        <v>40.454642084655845</v>
      </c>
      <c r="O31" s="5">
        <v>1074.6456760774099</v>
      </c>
      <c r="P31" s="5">
        <v>805.85803261417402</v>
      </c>
      <c r="Q31" s="6">
        <f t="shared" si="5"/>
        <v>74.988254319847627</v>
      </c>
      <c r="R31" s="5">
        <v>1126.41077787423</v>
      </c>
      <c r="S31" s="5">
        <v>572.80757024007403</v>
      </c>
      <c r="T31" s="6">
        <f t="shared" si="7"/>
        <v>50.852458223196365</v>
      </c>
    </row>
    <row r="32" spans="1:20">
      <c r="A32" s="63"/>
      <c r="B32" s="58"/>
      <c r="C32" s="23">
        <v>132</v>
      </c>
      <c r="D32" s="24">
        <v>88</v>
      </c>
      <c r="E32" s="24">
        <v>28.545454545454547</v>
      </c>
      <c r="F32" s="5">
        <v>861.79115647917899</v>
      </c>
      <c r="G32" s="5">
        <v>530.61811175349601</v>
      </c>
      <c r="H32" s="11">
        <f t="shared" si="0"/>
        <v>61.571542915492408</v>
      </c>
      <c r="I32" s="5">
        <v>948.7413169729864</v>
      </c>
      <c r="J32" s="5">
        <v>914.94605283292844</v>
      </c>
      <c r="K32" s="11">
        <f t="shared" si="1"/>
        <v>96.437884222447096</v>
      </c>
      <c r="L32" s="5"/>
      <c r="M32" s="5"/>
      <c r="N32" s="6"/>
      <c r="O32" s="5">
        <v>1068.4819655906599</v>
      </c>
      <c r="P32" s="5">
        <v>831.54721391209603</v>
      </c>
      <c r="Q32" s="6">
        <f t="shared" si="5"/>
        <v>77.825105213864262</v>
      </c>
      <c r="R32" s="5">
        <v>1066.1173426395401</v>
      </c>
      <c r="S32" s="5">
        <v>602.86816212406598</v>
      </c>
      <c r="T32" s="6">
        <f t="shared" si="7"/>
        <v>56.548011931919106</v>
      </c>
    </row>
    <row r="33" spans="1:20" s="2" customFormat="1">
      <c r="A33" s="63"/>
      <c r="B33" s="58"/>
      <c r="C33" s="23">
        <v>134</v>
      </c>
      <c r="D33" s="24">
        <v>88</v>
      </c>
      <c r="E33" s="24">
        <v>28.545454545454547</v>
      </c>
      <c r="F33" s="5">
        <v>791.79407837488202</v>
      </c>
      <c r="G33" s="5">
        <v>391.38120658937999</v>
      </c>
      <c r="H33" s="11">
        <f t="shared" si="0"/>
        <v>49.429670829651876</v>
      </c>
      <c r="I33" s="5">
        <v>1241.1146817064453</v>
      </c>
      <c r="J33" s="5">
        <v>1107.8751038933588</v>
      </c>
      <c r="K33" s="11">
        <f t="shared" si="1"/>
        <v>89.264523272749344</v>
      </c>
      <c r="L33" s="5">
        <v>530.64969441923802</v>
      </c>
      <c r="M33" s="5">
        <v>282.59815208096398</v>
      </c>
      <c r="N33" s="6">
        <f>M33/L33*100</f>
        <v>53.255123870418785</v>
      </c>
      <c r="O33" s="5">
        <v>1124.53670857885</v>
      </c>
      <c r="P33" s="5">
        <v>799.84546124082203</v>
      </c>
      <c r="Q33" s="6">
        <f t="shared" si="5"/>
        <v>71.126665331506928</v>
      </c>
      <c r="R33" s="5">
        <v>1019.53967121425</v>
      </c>
      <c r="S33" s="5">
        <v>543.178091786766</v>
      </c>
      <c r="T33" s="6">
        <f t="shared" si="7"/>
        <v>53.276798061212517</v>
      </c>
    </row>
    <row r="34" spans="1:20">
      <c r="A34" s="63"/>
      <c r="B34" s="58"/>
      <c r="C34" s="23">
        <v>135</v>
      </c>
      <c r="D34" s="24">
        <v>88</v>
      </c>
      <c r="E34" s="24">
        <v>28.545454545454547</v>
      </c>
      <c r="F34" s="5">
        <v>697.16923049558295</v>
      </c>
      <c r="G34" s="5">
        <v>326.77224666060903</v>
      </c>
      <c r="H34" s="11">
        <f t="shared" si="0"/>
        <v>46.871294997962387</v>
      </c>
      <c r="I34" s="5">
        <v>1060.5602718101245</v>
      </c>
      <c r="J34" s="5">
        <v>1055.2635883391963</v>
      </c>
      <c r="K34" s="11">
        <f t="shared" si="1"/>
        <v>99.500576854355671</v>
      </c>
      <c r="L34" s="5">
        <v>474.75120370083403</v>
      </c>
      <c r="M34" s="5">
        <v>196.833522547732</v>
      </c>
      <c r="N34" s="6">
        <f>M34/L34*100</f>
        <v>41.460352499025419</v>
      </c>
      <c r="O34" s="5">
        <v>992.59318537298395</v>
      </c>
      <c r="P34" s="5">
        <v>777.27211206289201</v>
      </c>
      <c r="Q34" s="6">
        <f t="shared" si="5"/>
        <v>78.307218255867696</v>
      </c>
      <c r="R34" s="5">
        <v>886.23860676455399</v>
      </c>
      <c r="S34" s="5">
        <v>526.61942186848705</v>
      </c>
      <c r="T34" s="6">
        <f t="shared" si="7"/>
        <v>59.421855225992594</v>
      </c>
    </row>
    <row r="35" spans="1:20">
      <c r="A35" s="63"/>
      <c r="B35" s="58"/>
      <c r="C35" s="23">
        <v>136</v>
      </c>
      <c r="D35" s="24">
        <v>88</v>
      </c>
      <c r="E35" s="24">
        <v>28.545454545454547</v>
      </c>
      <c r="F35" s="5">
        <v>689.69330706375899</v>
      </c>
      <c r="G35" s="5">
        <v>287.02193146375299</v>
      </c>
      <c r="H35" s="11">
        <f t="shared" ref="H35:H66" si="8">G35/F35*100</f>
        <v>41.615878902130497</v>
      </c>
      <c r="I35" s="5">
        <v>1164.4227080704256</v>
      </c>
      <c r="J35" s="5">
        <v>1056.4549667667436</v>
      </c>
      <c r="K35" s="11">
        <f t="shared" ref="K35:K66" si="9">J35/I35*100</f>
        <v>90.727788065676236</v>
      </c>
      <c r="L35" s="26"/>
      <c r="M35" s="5"/>
      <c r="N35" s="6"/>
      <c r="O35" s="5">
        <v>981.42078614991101</v>
      </c>
      <c r="P35" s="5">
        <v>701.65313326027103</v>
      </c>
      <c r="Q35" s="6">
        <f t="shared" si="5"/>
        <v>71.493608364750301</v>
      </c>
      <c r="R35" s="5">
        <v>941.34983778789899</v>
      </c>
      <c r="S35" s="5">
        <v>442.12654806409802</v>
      </c>
      <c r="T35" s="6">
        <f t="shared" si="7"/>
        <v>46.967294231766374</v>
      </c>
    </row>
    <row r="36" spans="1:20">
      <c r="A36" s="63"/>
      <c r="B36" s="58" t="s">
        <v>10</v>
      </c>
      <c r="C36" s="23">
        <v>138</v>
      </c>
      <c r="D36" s="5">
        <v>17.600000000000001</v>
      </c>
      <c r="E36" s="5">
        <v>142.72727272727272</v>
      </c>
      <c r="F36" s="5">
        <v>641.68543816474903</v>
      </c>
      <c r="G36" s="5">
        <v>526.83779535852602</v>
      </c>
      <c r="H36" s="11">
        <f t="shared" si="8"/>
        <v>82.102189643777365</v>
      </c>
      <c r="I36" s="5">
        <v>979.18354951982894</v>
      </c>
      <c r="J36" s="5">
        <v>1081.4904129863601</v>
      </c>
      <c r="K36" s="11">
        <f t="shared" si="9"/>
        <v>110.44818037605924</v>
      </c>
      <c r="L36" s="5">
        <v>354.01639732199999</v>
      </c>
      <c r="M36" s="5">
        <v>266.36169394976599</v>
      </c>
      <c r="N36" s="6">
        <f>M36/L36*100</f>
        <v>75.23993124744824</v>
      </c>
      <c r="O36" s="5">
        <v>803.60484534397904</v>
      </c>
      <c r="P36" s="5">
        <v>567.32159351647704</v>
      </c>
      <c r="Q36" s="6">
        <f t="shared" si="5"/>
        <v>70.597084724350793</v>
      </c>
      <c r="R36" s="5">
        <v>742.91826709011798</v>
      </c>
      <c r="S36" s="5">
        <v>732.13753144805503</v>
      </c>
      <c r="T36" s="6">
        <f t="shared" ref="T36:T47" si="10">S36/R36*100</f>
        <v>98.548866528172852</v>
      </c>
    </row>
    <row r="37" spans="1:20">
      <c r="A37" s="63"/>
      <c r="B37" s="58"/>
      <c r="C37" s="23">
        <v>139</v>
      </c>
      <c r="D37" s="5">
        <v>17.600000000000001</v>
      </c>
      <c r="E37" s="5">
        <v>142.72727272727272</v>
      </c>
      <c r="F37" s="5">
        <v>673.56446385141703</v>
      </c>
      <c r="G37" s="5">
        <v>481.33532835592001</v>
      </c>
      <c r="H37" s="11">
        <f t="shared" si="8"/>
        <v>71.460914906891333</v>
      </c>
      <c r="I37" s="5">
        <v>968.32859967562695</v>
      </c>
      <c r="J37" s="5">
        <v>1069.02008717269</v>
      </c>
      <c r="K37" s="11">
        <f t="shared" si="9"/>
        <v>110.39848327631682</v>
      </c>
      <c r="L37" s="5">
        <v>343.31144897440998</v>
      </c>
      <c r="M37" s="5">
        <v>213.13158170695399</v>
      </c>
      <c r="N37" s="6">
        <f>M37/L37*100</f>
        <v>62.081116823703873</v>
      </c>
      <c r="O37" s="5">
        <v>847.09251252433603</v>
      </c>
      <c r="P37" s="5">
        <v>510.83731562709499</v>
      </c>
      <c r="Q37" s="6">
        <f t="shared" si="5"/>
        <v>60.30478466924464</v>
      </c>
      <c r="R37" s="5">
        <v>774.32832952809304</v>
      </c>
      <c r="S37" s="5">
        <v>633.23338026569604</v>
      </c>
      <c r="T37" s="6">
        <f t="shared" si="10"/>
        <v>81.77840795927149</v>
      </c>
    </row>
    <row r="38" spans="1:20">
      <c r="A38" s="63"/>
      <c r="B38" s="58"/>
      <c r="C38" s="23">
        <v>140</v>
      </c>
      <c r="D38" s="5">
        <v>17.600000000000001</v>
      </c>
      <c r="E38" s="5">
        <v>142.72727272727272</v>
      </c>
      <c r="F38" s="5">
        <v>560.67148061281898</v>
      </c>
      <c r="G38" s="5">
        <v>449.99046898207501</v>
      </c>
      <c r="H38" s="11">
        <f t="shared" si="8"/>
        <v>80.259204283091307</v>
      </c>
      <c r="I38" s="5">
        <v>995.16823700144505</v>
      </c>
      <c r="J38" s="5">
        <v>1023.67916081702</v>
      </c>
      <c r="K38" s="11">
        <f t="shared" si="9"/>
        <v>102.86493506881627</v>
      </c>
      <c r="L38" s="5">
        <v>452.19393942911</v>
      </c>
      <c r="M38" s="5">
        <v>195.06333882217999</v>
      </c>
      <c r="N38" s="6">
        <f>M38/L38*100</f>
        <v>43.137097119975856</v>
      </c>
      <c r="O38" s="5">
        <v>783.38672291182399</v>
      </c>
      <c r="P38" s="5">
        <v>479.55338234800797</v>
      </c>
      <c r="Q38" s="6">
        <f t="shared" si="5"/>
        <v>61.215408472270639</v>
      </c>
      <c r="R38" s="5">
        <v>690.57522953347495</v>
      </c>
      <c r="S38" s="5">
        <v>656.10944243567599</v>
      </c>
      <c r="T38" s="6">
        <f t="shared" si="10"/>
        <v>95.009119119276448</v>
      </c>
    </row>
    <row r="39" spans="1:20">
      <c r="A39" s="63"/>
      <c r="B39" s="58"/>
      <c r="C39" s="23">
        <v>142</v>
      </c>
      <c r="D39" s="5">
        <v>17.600000000000001</v>
      </c>
      <c r="E39" s="5">
        <v>142.72727272727272</v>
      </c>
      <c r="F39" s="5">
        <v>605.533666038663</v>
      </c>
      <c r="G39" s="5">
        <v>586.48180745989703</v>
      </c>
      <c r="H39" s="11">
        <f t="shared" si="8"/>
        <v>96.853707787479223</v>
      </c>
      <c r="I39" s="5">
        <v>724.63280690588101</v>
      </c>
      <c r="J39" s="5">
        <v>794.21206179543503</v>
      </c>
      <c r="K39" s="11">
        <f t="shared" si="9"/>
        <v>109.60200176233414</v>
      </c>
      <c r="L39" s="5"/>
      <c r="M39" s="5"/>
      <c r="N39" s="6"/>
      <c r="O39" s="5">
        <v>823.541826243174</v>
      </c>
      <c r="P39" s="5">
        <v>600.32200608262497</v>
      </c>
      <c r="Q39" s="6">
        <f t="shared" si="5"/>
        <v>72.895144721570333</v>
      </c>
      <c r="R39" s="5">
        <v>813.97359563644898</v>
      </c>
      <c r="S39" s="5">
        <v>781.44429131798802</v>
      </c>
      <c r="T39" s="6">
        <f t="shared" si="10"/>
        <v>96.003641335192683</v>
      </c>
    </row>
    <row r="40" spans="1:20">
      <c r="A40" s="63"/>
      <c r="B40" s="58"/>
      <c r="C40" s="23">
        <v>144</v>
      </c>
      <c r="D40" s="5">
        <v>17.600000000000001</v>
      </c>
      <c r="E40" s="5">
        <v>142.72727272727272</v>
      </c>
      <c r="F40" s="5">
        <v>700.95832419232499</v>
      </c>
      <c r="G40" s="5">
        <v>544.54848207583905</v>
      </c>
      <c r="H40" s="11">
        <f t="shared" si="8"/>
        <v>77.68628508738972</v>
      </c>
      <c r="I40" s="5">
        <v>843.99685630209103</v>
      </c>
      <c r="J40" s="5">
        <v>1008.63709457674</v>
      </c>
      <c r="K40" s="11">
        <f t="shared" si="9"/>
        <v>119.50720989601878</v>
      </c>
      <c r="L40" s="5">
        <v>615.37987799407802</v>
      </c>
      <c r="M40" s="5">
        <v>289.62256325737798</v>
      </c>
      <c r="N40" s="6">
        <f>M40/L40*100</f>
        <v>47.064028840436848</v>
      </c>
      <c r="O40" s="5">
        <v>908.84044143304402</v>
      </c>
      <c r="P40" s="5">
        <v>419.74036301206201</v>
      </c>
      <c r="Q40" s="6">
        <f t="shared" si="5"/>
        <v>46.18416433474534</v>
      </c>
      <c r="R40" s="5">
        <v>1424.28074036156</v>
      </c>
      <c r="S40" s="5">
        <v>1102.54444582675</v>
      </c>
      <c r="T40" s="6">
        <f t="shared" si="10"/>
        <v>77.410612569742682</v>
      </c>
    </row>
    <row r="41" spans="1:20" s="2" customFormat="1">
      <c r="A41" s="63"/>
      <c r="B41" s="58"/>
      <c r="C41" s="23">
        <v>146</v>
      </c>
      <c r="D41" s="5">
        <v>17.600000000000001</v>
      </c>
      <c r="E41" s="5">
        <v>142.72727272727272</v>
      </c>
      <c r="F41" s="5">
        <v>728.48108953516896</v>
      </c>
      <c r="G41" s="5">
        <v>506.22064585407298</v>
      </c>
      <c r="H41" s="11">
        <f t="shared" si="8"/>
        <v>69.489881498102235</v>
      </c>
      <c r="I41" s="5">
        <v>810.748122486179</v>
      </c>
      <c r="J41" s="5">
        <v>905.99858783665195</v>
      </c>
      <c r="K41" s="11">
        <f t="shared" si="9"/>
        <v>111.74846573290667</v>
      </c>
      <c r="L41" s="5">
        <v>593.05337065196898</v>
      </c>
      <c r="M41" s="5">
        <v>358.549083747552</v>
      </c>
      <c r="N41" s="6">
        <f>M41/L41*100</f>
        <v>60.458147865070501</v>
      </c>
      <c r="O41" s="5">
        <v>895.40318524782299</v>
      </c>
      <c r="P41" s="5">
        <v>352.61824404660899</v>
      </c>
      <c r="Q41" s="6">
        <f t="shared" si="5"/>
        <v>39.380945908631539</v>
      </c>
      <c r="R41" s="5">
        <v>1174.36290954686</v>
      </c>
      <c r="S41" s="5">
        <v>940.91089762746105</v>
      </c>
      <c r="T41" s="6">
        <f t="shared" si="10"/>
        <v>80.12096516148668</v>
      </c>
    </row>
    <row r="42" spans="1:20">
      <c r="A42" s="63"/>
      <c r="B42" s="58"/>
      <c r="C42" s="23">
        <v>148</v>
      </c>
      <c r="D42" s="5">
        <v>17.600000000000001</v>
      </c>
      <c r="E42" s="5">
        <v>142.72727272727272</v>
      </c>
      <c r="F42" s="5">
        <v>797.53862234517203</v>
      </c>
      <c r="G42" s="5">
        <v>463.227724160295</v>
      </c>
      <c r="H42" s="11">
        <f t="shared" si="8"/>
        <v>58.082168208753103</v>
      </c>
      <c r="I42" s="5">
        <v>834.57191609982203</v>
      </c>
      <c r="J42" s="5">
        <v>689.71093136944705</v>
      </c>
      <c r="K42" s="11">
        <f t="shared" si="9"/>
        <v>82.642480302075199</v>
      </c>
      <c r="L42" s="5">
        <v>507.605088663083</v>
      </c>
      <c r="M42" s="5">
        <v>311.25324919043499</v>
      </c>
      <c r="N42" s="6">
        <f>M42/L42*100</f>
        <v>61.317992301890754</v>
      </c>
      <c r="O42" s="5">
        <v>929.65466840449096</v>
      </c>
      <c r="P42" s="5">
        <v>314.69377574161098</v>
      </c>
      <c r="Q42" s="6">
        <f t="shared" si="5"/>
        <v>33.850609956243275</v>
      </c>
      <c r="R42" s="5">
        <v>967.71508673131405</v>
      </c>
      <c r="S42" s="5">
        <v>709.877648005796</v>
      </c>
      <c r="T42" s="6">
        <f t="shared" si="10"/>
        <v>73.35605879655914</v>
      </c>
    </row>
    <row r="43" spans="1:20">
      <c r="A43" s="63"/>
      <c r="B43" s="58"/>
      <c r="C43" s="23">
        <v>151</v>
      </c>
      <c r="D43" s="5">
        <v>17.600000000000001</v>
      </c>
      <c r="E43" s="5">
        <v>142.72727272727272</v>
      </c>
      <c r="F43" s="5">
        <v>737.99996978353602</v>
      </c>
      <c r="G43" s="5">
        <v>441.03887712606098</v>
      </c>
      <c r="H43" s="11">
        <f t="shared" si="8"/>
        <v>59.761367911088506</v>
      </c>
      <c r="I43" s="5">
        <v>1074.95563369723</v>
      </c>
      <c r="J43" s="5">
        <v>769.53868999004499</v>
      </c>
      <c r="K43" s="11">
        <f t="shared" si="9"/>
        <v>71.587948922438201</v>
      </c>
      <c r="L43" s="5">
        <v>336.52153676371699</v>
      </c>
      <c r="M43" s="5">
        <v>207.76611087462101</v>
      </c>
      <c r="N43" s="6">
        <f>M43/L43*100</f>
        <v>61.739320720058558</v>
      </c>
      <c r="O43" s="5">
        <v>876.67958353399399</v>
      </c>
      <c r="P43" s="5">
        <v>320.96219650075301</v>
      </c>
      <c r="Q43" s="6">
        <f t="shared" si="5"/>
        <v>36.611117964777769</v>
      </c>
      <c r="R43" s="5">
        <v>811.45485700516997</v>
      </c>
      <c r="S43" s="5">
        <v>543.81201780968797</v>
      </c>
      <c r="T43" s="6">
        <f t="shared" si="10"/>
        <v>67.016915742759949</v>
      </c>
    </row>
    <row r="44" spans="1:20">
      <c r="A44" s="63"/>
      <c r="B44" s="58"/>
      <c r="C44" s="23">
        <v>153</v>
      </c>
      <c r="D44" s="5">
        <v>17.600000000000001</v>
      </c>
      <c r="E44" s="5">
        <v>142.72727272727272</v>
      </c>
      <c r="F44" s="5">
        <v>698.13992266749301</v>
      </c>
      <c r="G44" s="5">
        <v>483.82080750323502</v>
      </c>
      <c r="H44" s="11">
        <f t="shared" si="8"/>
        <v>69.30140961637386</v>
      </c>
      <c r="I44" s="5">
        <v>1150.45502567105</v>
      </c>
      <c r="J44" s="5">
        <v>425.75948418478902</v>
      </c>
      <c r="K44" s="11">
        <f t="shared" si="9"/>
        <v>37.007920751743193</v>
      </c>
      <c r="L44" s="5"/>
      <c r="M44" s="5"/>
      <c r="N44" s="6"/>
      <c r="O44" s="5"/>
      <c r="P44" s="5"/>
      <c r="Q44" s="6"/>
      <c r="R44" s="5">
        <v>795.81673704817695</v>
      </c>
      <c r="S44" s="5">
        <v>624.67786215392198</v>
      </c>
      <c r="T44" s="6">
        <f t="shared" si="10"/>
        <v>78.495190296067548</v>
      </c>
    </row>
    <row r="45" spans="1:20">
      <c r="A45" s="63"/>
      <c r="B45" s="58"/>
      <c r="C45" s="23">
        <v>155</v>
      </c>
      <c r="D45" s="5">
        <v>17.600000000000001</v>
      </c>
      <c r="E45" s="5">
        <v>142.72727272727272</v>
      </c>
      <c r="F45" s="5">
        <v>774.67006296081502</v>
      </c>
      <c r="G45" s="5">
        <v>487.73587718451</v>
      </c>
      <c r="H45" s="11">
        <f t="shared" si="8"/>
        <v>62.960465429678159</v>
      </c>
      <c r="I45" s="5">
        <v>1055.0592685597501</v>
      </c>
      <c r="J45" s="5">
        <v>601.86443053078995</v>
      </c>
      <c r="K45" s="11">
        <f t="shared" si="9"/>
        <v>57.045556440861233</v>
      </c>
      <c r="L45" s="5">
        <v>593.70588910685206</v>
      </c>
      <c r="M45" s="5">
        <v>453.97711802633398</v>
      </c>
      <c r="N45" s="6">
        <f t="shared" ref="N45:N70" si="11">M45/L45*100</f>
        <v>76.464984827635689</v>
      </c>
      <c r="O45" s="5">
        <v>888.22847200533499</v>
      </c>
      <c r="P45" s="5">
        <v>560.61300450615499</v>
      </c>
      <c r="Q45" s="6">
        <f t="shared" ref="Q45:Q67" si="12">P45/O45*100</f>
        <v>63.115856131077472</v>
      </c>
      <c r="R45" s="5">
        <v>805.13511699929904</v>
      </c>
      <c r="S45" s="5">
        <v>566.76713035961404</v>
      </c>
      <c r="T45" s="6">
        <f t="shared" si="10"/>
        <v>70.394039260382613</v>
      </c>
    </row>
    <row r="46" spans="1:20">
      <c r="A46" s="63"/>
      <c r="B46" s="58"/>
      <c r="C46" s="23">
        <v>156</v>
      </c>
      <c r="D46" s="5">
        <v>17.600000000000001</v>
      </c>
      <c r="E46" s="5">
        <v>142.72727272727272</v>
      </c>
      <c r="F46" s="5">
        <v>613.67389245518996</v>
      </c>
      <c r="G46" s="5">
        <v>461.08738452475899</v>
      </c>
      <c r="H46" s="11">
        <f t="shared" si="8"/>
        <v>75.135571220088565</v>
      </c>
      <c r="I46" s="5">
        <v>1502.70117388472</v>
      </c>
      <c r="J46" s="5">
        <v>707.086545585816</v>
      </c>
      <c r="K46" s="11">
        <f t="shared" si="9"/>
        <v>47.054368351751904</v>
      </c>
      <c r="L46" s="5">
        <v>489.66053135360198</v>
      </c>
      <c r="M46" s="5">
        <v>372.63445653065099</v>
      </c>
      <c r="N46" s="6">
        <f t="shared" si="11"/>
        <v>76.100570225775016</v>
      </c>
      <c r="O46" s="5">
        <v>855.30770884552396</v>
      </c>
      <c r="P46" s="5">
        <v>548.71446633818903</v>
      </c>
      <c r="Q46" s="6">
        <f t="shared" si="12"/>
        <v>64.154041950449866</v>
      </c>
      <c r="R46" s="5">
        <v>808.60704055133397</v>
      </c>
      <c r="S46" s="5">
        <v>591.74883087011597</v>
      </c>
      <c r="T46" s="6">
        <f t="shared" si="10"/>
        <v>73.181261254742822</v>
      </c>
    </row>
    <row r="47" spans="1:20">
      <c r="A47" s="63"/>
      <c r="B47" s="58"/>
      <c r="C47" s="23">
        <v>157</v>
      </c>
      <c r="D47" s="5">
        <v>17.600000000000001</v>
      </c>
      <c r="E47" s="5">
        <v>142.72727272727272</v>
      </c>
      <c r="F47" s="5">
        <v>723.92353758603599</v>
      </c>
      <c r="G47" s="5">
        <v>458.92568643361199</v>
      </c>
      <c r="H47" s="11">
        <f t="shared" si="8"/>
        <v>63.394220881935361</v>
      </c>
      <c r="I47" s="5">
        <v>1199.5243733894599</v>
      </c>
      <c r="J47" s="5">
        <v>664.55626848664804</v>
      </c>
      <c r="K47" s="11">
        <f t="shared" si="9"/>
        <v>55.401647788850795</v>
      </c>
      <c r="L47" s="5">
        <v>551.06737392466596</v>
      </c>
      <c r="M47" s="5">
        <v>367.30663851390602</v>
      </c>
      <c r="N47" s="6">
        <f t="shared" si="11"/>
        <v>66.653671745792536</v>
      </c>
      <c r="O47" s="5">
        <v>884.476672081782</v>
      </c>
      <c r="P47" s="5">
        <v>502.14525508360998</v>
      </c>
      <c r="Q47" s="6">
        <f t="shared" si="12"/>
        <v>56.77314856724449</v>
      </c>
      <c r="R47" s="5">
        <v>795.29946307320495</v>
      </c>
      <c r="S47" s="5">
        <v>555.333078666387</v>
      </c>
      <c r="T47" s="6">
        <f t="shared" si="10"/>
        <v>69.826914822809357</v>
      </c>
    </row>
    <row r="48" spans="1:20">
      <c r="A48" s="63"/>
      <c r="B48" s="58" t="s">
        <v>11</v>
      </c>
      <c r="C48" s="23">
        <v>158</v>
      </c>
      <c r="D48" s="5">
        <v>88</v>
      </c>
      <c r="E48" s="5">
        <v>28.545454545454547</v>
      </c>
      <c r="F48" s="5">
        <v>750.44531219863995</v>
      </c>
      <c r="G48" s="5">
        <v>720.43717250395696</v>
      </c>
      <c r="H48" s="11">
        <f t="shared" si="8"/>
        <v>96.001288940460469</v>
      </c>
      <c r="I48" s="5">
        <v>1429.2500080996299</v>
      </c>
      <c r="J48" s="5">
        <v>1088.28167881901</v>
      </c>
      <c r="K48" s="11">
        <f t="shared" si="9"/>
        <v>76.143548899889055</v>
      </c>
      <c r="L48" s="5">
        <v>233.444367410025</v>
      </c>
      <c r="M48" s="5">
        <v>79.260206219187907</v>
      </c>
      <c r="N48" s="6">
        <f t="shared" si="11"/>
        <v>33.95250315891073</v>
      </c>
      <c r="O48" s="5">
        <v>900.48135830506897</v>
      </c>
      <c r="P48" s="5">
        <v>842.73440930613003</v>
      </c>
      <c r="Q48" s="6">
        <f t="shared" si="12"/>
        <v>93.587102224122319</v>
      </c>
      <c r="R48" s="5">
        <v>899.29482011834295</v>
      </c>
      <c r="S48" s="5">
        <v>825.59674702511097</v>
      </c>
      <c r="T48" s="6">
        <f t="shared" ref="T48:T58" si="13">S48/R48*100</f>
        <v>91.80490408211918</v>
      </c>
    </row>
    <row r="49" spans="1:36">
      <c r="A49" s="63"/>
      <c r="B49" s="58"/>
      <c r="C49" s="23">
        <v>160</v>
      </c>
      <c r="D49" s="5">
        <v>88</v>
      </c>
      <c r="E49" s="5">
        <v>28.545454545454547</v>
      </c>
      <c r="F49" s="5">
        <v>822.97122303132699</v>
      </c>
      <c r="G49" s="5">
        <v>547.09386131254996</v>
      </c>
      <c r="H49" s="11">
        <f t="shared" si="8"/>
        <v>66.477884767025984</v>
      </c>
      <c r="I49" s="5">
        <v>1453.0439379956299</v>
      </c>
      <c r="J49" s="5">
        <v>1005.06242729325</v>
      </c>
      <c r="K49" s="11">
        <f t="shared" si="9"/>
        <v>69.16944498455166</v>
      </c>
      <c r="L49" s="5">
        <v>568.83153438447096</v>
      </c>
      <c r="M49" s="5">
        <v>79.685936485623699</v>
      </c>
      <c r="N49" s="6">
        <f t="shared" si="11"/>
        <v>14.008705859082049</v>
      </c>
      <c r="O49" s="5">
        <v>971.32341941580603</v>
      </c>
      <c r="P49" s="5">
        <v>759.48849916449501</v>
      </c>
      <c r="Q49" s="6">
        <f t="shared" si="12"/>
        <v>78.191103393891467</v>
      </c>
      <c r="R49" s="5">
        <v>986.63669421609404</v>
      </c>
      <c r="S49" s="5">
        <v>742.69227753949394</v>
      </c>
      <c r="T49" s="6">
        <f t="shared" si="13"/>
        <v>75.27515263656197</v>
      </c>
    </row>
    <row r="50" spans="1:36">
      <c r="A50" s="63"/>
      <c r="B50" s="58"/>
      <c r="C50" s="23">
        <v>162</v>
      </c>
      <c r="D50" s="5">
        <v>88</v>
      </c>
      <c r="E50" s="5">
        <v>28.545454545454547</v>
      </c>
      <c r="F50" s="5">
        <v>805.19465976657898</v>
      </c>
      <c r="G50" s="5">
        <v>532.41113500522704</v>
      </c>
      <c r="H50" s="11">
        <f t="shared" si="8"/>
        <v>66.122039999566042</v>
      </c>
      <c r="I50" s="5">
        <v>1346.9885811936699</v>
      </c>
      <c r="J50" s="5">
        <v>1313.6541693168299</v>
      </c>
      <c r="K50" s="11">
        <f t="shared" si="9"/>
        <v>97.525263959750887</v>
      </c>
      <c r="L50" s="5">
        <v>476.92382754859301</v>
      </c>
      <c r="M50" s="5">
        <v>128.11746296126299</v>
      </c>
      <c r="N50" s="6">
        <f t="shared" si="11"/>
        <v>26.863296728073273</v>
      </c>
      <c r="O50" s="5">
        <v>954.70661748561497</v>
      </c>
      <c r="P50" s="5">
        <v>802.83660432537897</v>
      </c>
      <c r="Q50" s="6">
        <f t="shared" si="12"/>
        <v>84.092493926541337</v>
      </c>
      <c r="R50" s="5">
        <v>974.36001322031404</v>
      </c>
      <c r="S50" s="5">
        <v>710.76763444860296</v>
      </c>
      <c r="T50" s="6">
        <f t="shared" si="13"/>
        <v>72.947126811934368</v>
      </c>
    </row>
    <row r="51" spans="1:36">
      <c r="A51" s="63"/>
      <c r="B51" s="58"/>
      <c r="C51" s="23">
        <v>165</v>
      </c>
      <c r="D51" s="5">
        <v>88</v>
      </c>
      <c r="E51" s="5">
        <v>28.545454545454547</v>
      </c>
      <c r="F51" s="5">
        <v>829.607518201066</v>
      </c>
      <c r="G51" s="5">
        <v>462.79258343414898</v>
      </c>
      <c r="H51" s="11">
        <f t="shared" si="8"/>
        <v>55.784521388821993</v>
      </c>
      <c r="I51" s="5">
        <v>1229.0586253412901</v>
      </c>
      <c r="J51" s="5">
        <v>1170.46461318562</v>
      </c>
      <c r="K51" s="11">
        <f t="shared" si="9"/>
        <v>95.232610475403533</v>
      </c>
      <c r="L51" s="5">
        <v>469.75462153895103</v>
      </c>
      <c r="M51" s="5">
        <v>142.138273935868</v>
      </c>
      <c r="N51" s="6">
        <f t="shared" si="11"/>
        <v>30.257983087044988</v>
      </c>
      <c r="O51" s="5">
        <v>1006.47315347244</v>
      </c>
      <c r="P51" s="5">
        <v>876.85095267637803</v>
      </c>
      <c r="Q51" s="6">
        <f t="shared" si="12"/>
        <v>87.121146714261428</v>
      </c>
      <c r="R51" s="5">
        <v>897.26671005688604</v>
      </c>
      <c r="S51" s="5">
        <v>683.73245207774198</v>
      </c>
      <c r="T51" s="6">
        <f t="shared" si="13"/>
        <v>76.201696152796515</v>
      </c>
    </row>
    <row r="52" spans="1:36">
      <c r="A52" s="63"/>
      <c r="B52" s="58"/>
      <c r="C52" s="23">
        <v>167</v>
      </c>
      <c r="D52" s="5">
        <v>88</v>
      </c>
      <c r="E52" s="5">
        <v>28.545454545454547</v>
      </c>
      <c r="F52" s="5">
        <v>835.32702141630602</v>
      </c>
      <c r="G52" s="5">
        <v>418.94052855295001</v>
      </c>
      <c r="H52" s="11">
        <f t="shared" si="8"/>
        <v>50.152876395957094</v>
      </c>
      <c r="I52" s="5">
        <v>1269.8879411979999</v>
      </c>
      <c r="J52" s="5">
        <v>1401.01219295793</v>
      </c>
      <c r="K52" s="11">
        <f t="shared" si="9"/>
        <v>110.32565532012444</v>
      </c>
      <c r="L52" s="5">
        <v>619.98111664559303</v>
      </c>
      <c r="M52" s="5">
        <v>205.96217803725801</v>
      </c>
      <c r="N52" s="6">
        <f t="shared" si="11"/>
        <v>33.220717939219838</v>
      </c>
      <c r="O52" s="5">
        <v>967.52961484800198</v>
      </c>
      <c r="P52" s="5">
        <v>939.59128997550204</v>
      </c>
      <c r="Q52" s="6">
        <f t="shared" si="12"/>
        <v>97.11240623090498</v>
      </c>
      <c r="R52" s="5">
        <v>995.15489474083995</v>
      </c>
      <c r="S52" s="5">
        <v>883.09896309240196</v>
      </c>
      <c r="T52" s="6">
        <f t="shared" si="13"/>
        <v>88.739850224258831</v>
      </c>
    </row>
    <row r="53" spans="1:36">
      <c r="A53" s="63"/>
      <c r="B53" s="58"/>
      <c r="C53" s="23">
        <v>169</v>
      </c>
      <c r="D53" s="5">
        <v>88</v>
      </c>
      <c r="E53" s="5">
        <v>28.545454545454547</v>
      </c>
      <c r="F53" s="5">
        <v>874.83637889839201</v>
      </c>
      <c r="G53" s="5">
        <v>330.65470588840702</v>
      </c>
      <c r="H53" s="11">
        <f t="shared" si="8"/>
        <v>37.796176961087596</v>
      </c>
      <c r="I53" s="5">
        <v>1247.58001111166</v>
      </c>
      <c r="J53" s="5">
        <v>1269.2508235540099</v>
      </c>
      <c r="K53" s="11">
        <f t="shared" si="9"/>
        <v>101.73702786589536</v>
      </c>
      <c r="L53" s="5">
        <v>690.60902815185602</v>
      </c>
      <c r="M53" s="5">
        <v>298.913855398024</v>
      </c>
      <c r="N53" s="6">
        <f t="shared" si="11"/>
        <v>43.282645203458983</v>
      </c>
      <c r="O53" s="5">
        <v>973.49555484752398</v>
      </c>
      <c r="P53" s="5">
        <v>981.70914518168695</v>
      </c>
      <c r="Q53" s="6">
        <f t="shared" si="12"/>
        <v>100.84372140101343</v>
      </c>
      <c r="R53" s="5">
        <v>928.298869317151</v>
      </c>
      <c r="S53" s="5">
        <v>832.75901266480605</v>
      </c>
      <c r="T53" s="6">
        <f t="shared" si="13"/>
        <v>89.70807141856983</v>
      </c>
    </row>
    <row r="54" spans="1:36">
      <c r="A54" s="63"/>
      <c r="B54" s="58"/>
      <c r="C54" s="23">
        <v>172</v>
      </c>
      <c r="D54" s="5">
        <v>88</v>
      </c>
      <c r="E54" s="5">
        <v>28.545454545454547</v>
      </c>
      <c r="F54" s="5">
        <v>746.93489291728099</v>
      </c>
      <c r="G54" s="5">
        <v>200.274024324386</v>
      </c>
      <c r="H54" s="11">
        <f t="shared" si="8"/>
        <v>26.812781973831989</v>
      </c>
      <c r="I54" s="5">
        <v>1179.84010363177</v>
      </c>
      <c r="J54" s="5">
        <v>1218.4343200852099</v>
      </c>
      <c r="K54" s="11">
        <f t="shared" si="9"/>
        <v>103.27113956667856</v>
      </c>
      <c r="L54" s="5">
        <v>435.45603947264499</v>
      </c>
      <c r="M54" s="5">
        <v>131.00760238678501</v>
      </c>
      <c r="N54" s="6">
        <f t="shared" si="11"/>
        <v>30.085149937394494</v>
      </c>
      <c r="O54" s="5">
        <v>930.89605698416699</v>
      </c>
      <c r="P54" s="5">
        <v>883.42238336831804</v>
      </c>
      <c r="Q54" s="6">
        <f t="shared" si="12"/>
        <v>94.900217563532294</v>
      </c>
      <c r="R54" s="5">
        <v>884.54710745055002</v>
      </c>
      <c r="S54" s="5">
        <v>816.56680709167404</v>
      </c>
      <c r="T54" s="6">
        <f t="shared" si="13"/>
        <v>92.314677218852765</v>
      </c>
    </row>
    <row r="55" spans="1:36">
      <c r="A55" s="63"/>
      <c r="B55" s="58"/>
      <c r="C55" s="23">
        <v>174</v>
      </c>
      <c r="D55" s="5">
        <v>88</v>
      </c>
      <c r="E55" s="5">
        <v>28.545454545454547</v>
      </c>
      <c r="F55" s="5">
        <v>799.26019503958105</v>
      </c>
      <c r="G55" s="5">
        <v>134.798606720968</v>
      </c>
      <c r="H55" s="11">
        <f t="shared" si="8"/>
        <v>16.865422243915511</v>
      </c>
      <c r="I55" s="5">
        <v>1442.43516239473</v>
      </c>
      <c r="J55" s="5">
        <v>1364.2526619637499</v>
      </c>
      <c r="K55" s="11">
        <f t="shared" si="9"/>
        <v>94.579825667783808</v>
      </c>
      <c r="L55" s="5">
        <v>854.78599779078297</v>
      </c>
      <c r="M55" s="5">
        <v>278.01283886021599</v>
      </c>
      <c r="N55" s="6">
        <f t="shared" si="11"/>
        <v>32.524262163716713</v>
      </c>
      <c r="O55" s="5">
        <v>1035.46167659144</v>
      </c>
      <c r="P55" s="5">
        <v>880.63265121581003</v>
      </c>
      <c r="Q55" s="6">
        <f t="shared" si="12"/>
        <v>85.047343723497306</v>
      </c>
      <c r="R55" s="5">
        <v>977.67143292361004</v>
      </c>
      <c r="S55" s="5">
        <v>829.23863967904902</v>
      </c>
      <c r="T55" s="6">
        <f t="shared" si="13"/>
        <v>84.817722166567719</v>
      </c>
    </row>
    <row r="56" spans="1:36">
      <c r="A56" s="63"/>
      <c r="B56" s="58"/>
      <c r="C56" s="23">
        <v>176</v>
      </c>
      <c r="D56" s="5">
        <v>88</v>
      </c>
      <c r="E56" s="5">
        <v>28.545454545454547</v>
      </c>
      <c r="F56" s="5">
        <v>687.62952305689498</v>
      </c>
      <c r="G56" s="5">
        <v>168.62731515573699</v>
      </c>
      <c r="H56" s="11">
        <f t="shared" si="8"/>
        <v>24.522989415302437</v>
      </c>
      <c r="I56" s="5">
        <v>1196.4774028711699</v>
      </c>
      <c r="J56" s="5">
        <v>1222.5121196856001</v>
      </c>
      <c r="K56" s="11">
        <f t="shared" si="9"/>
        <v>102.17594722240094</v>
      </c>
      <c r="L56" s="5">
        <v>358.68045280646902</v>
      </c>
      <c r="M56" s="5">
        <v>102.719542274728</v>
      </c>
      <c r="N56" s="6">
        <f t="shared" si="11"/>
        <v>28.638176814768251</v>
      </c>
      <c r="O56" s="5">
        <v>899.96992954470204</v>
      </c>
      <c r="P56" s="5">
        <v>906.45131854042802</v>
      </c>
      <c r="Q56" s="6">
        <f t="shared" si="12"/>
        <v>100.72017839518314</v>
      </c>
      <c r="R56" s="5">
        <v>837.56303685251703</v>
      </c>
      <c r="S56" s="5">
        <v>834.195239365318</v>
      </c>
      <c r="T56" s="6">
        <f t="shared" si="13"/>
        <v>99.597905191726838</v>
      </c>
    </row>
    <row r="57" spans="1:36">
      <c r="A57" s="63"/>
      <c r="B57" s="58"/>
      <c r="C57" s="23">
        <v>177</v>
      </c>
      <c r="D57" s="5">
        <v>88</v>
      </c>
      <c r="E57" s="5">
        <v>28.545454545454547</v>
      </c>
      <c r="F57" s="5">
        <v>861.03398370176797</v>
      </c>
      <c r="G57" s="5">
        <v>144.65318517856599</v>
      </c>
      <c r="H57" s="11">
        <f t="shared" si="8"/>
        <v>16.799939133258274</v>
      </c>
      <c r="I57" s="5">
        <v>1251.2478212088999</v>
      </c>
      <c r="J57" s="5">
        <v>1198.28442311033</v>
      </c>
      <c r="K57" s="11">
        <f t="shared" si="9"/>
        <v>95.767153620503478</v>
      </c>
      <c r="L57" s="5">
        <v>444.30086751019098</v>
      </c>
      <c r="M57" s="5">
        <v>168.76982214439099</v>
      </c>
      <c r="N57" s="6">
        <f t="shared" si="11"/>
        <v>37.985481120070034</v>
      </c>
      <c r="O57" s="5">
        <v>1016.76972271953</v>
      </c>
      <c r="P57" s="5">
        <v>881.13448102228404</v>
      </c>
      <c r="Q57" s="6">
        <f t="shared" si="12"/>
        <v>86.660180897748845</v>
      </c>
      <c r="R57" s="5">
        <v>928.09873786196397</v>
      </c>
      <c r="S57" s="5">
        <v>786.22934418766999</v>
      </c>
      <c r="T57" s="6">
        <f t="shared" si="13"/>
        <v>84.713976230469328</v>
      </c>
    </row>
    <row r="58" spans="1:36">
      <c r="A58" s="63"/>
      <c r="B58" s="58"/>
      <c r="C58" s="23">
        <v>178</v>
      </c>
      <c r="D58" s="5">
        <v>88</v>
      </c>
      <c r="E58" s="5">
        <v>28.545454545454547</v>
      </c>
      <c r="F58" s="5">
        <v>738.93203688615597</v>
      </c>
      <c r="G58" s="5">
        <v>130.19616595857599</v>
      </c>
      <c r="H58" s="11">
        <f t="shared" si="8"/>
        <v>17.6195048339249</v>
      </c>
      <c r="I58" s="5">
        <v>1275.3866310021101</v>
      </c>
      <c r="J58" s="5">
        <v>1193.9174996394599</v>
      </c>
      <c r="K58" s="11">
        <f t="shared" si="9"/>
        <v>93.61220124295663</v>
      </c>
      <c r="L58" s="5">
        <v>409.90873550387198</v>
      </c>
      <c r="M58" s="5">
        <v>190.49576926626801</v>
      </c>
      <c r="N58" s="6">
        <f t="shared" si="11"/>
        <v>46.472727406529884</v>
      </c>
      <c r="O58" s="5">
        <v>987.61650041606595</v>
      </c>
      <c r="P58" s="5">
        <v>915.59544337617899</v>
      </c>
      <c r="Q58" s="6">
        <f t="shared" si="12"/>
        <v>92.707588724009199</v>
      </c>
      <c r="R58" s="5">
        <v>872.16415160104498</v>
      </c>
      <c r="S58" s="5">
        <v>791.76546685536596</v>
      </c>
      <c r="T58" s="6">
        <f t="shared" si="13"/>
        <v>90.78170266479195</v>
      </c>
    </row>
    <row r="59" spans="1:36">
      <c r="A59" s="64" t="s">
        <v>15</v>
      </c>
      <c r="B59" s="58" t="s">
        <v>7</v>
      </c>
      <c r="C59" s="23">
        <v>70</v>
      </c>
      <c r="D59" s="24">
        <v>88</v>
      </c>
      <c r="E59" s="5">
        <v>28.545454545454501</v>
      </c>
      <c r="F59" s="5">
        <v>1100.38093668224</v>
      </c>
      <c r="G59" s="5">
        <v>370.56683717373897</v>
      </c>
      <c r="H59" s="11">
        <f t="shared" si="8"/>
        <v>33.67623200480331</v>
      </c>
      <c r="I59" s="5">
        <v>870.02976920728486</v>
      </c>
      <c r="J59" s="5">
        <v>409.89734429398641</v>
      </c>
      <c r="K59" s="11">
        <f t="shared" si="9"/>
        <v>47.113025186190868</v>
      </c>
      <c r="L59" s="5">
        <v>808.06246991094804</v>
      </c>
      <c r="M59" s="5">
        <v>127.303468047788</v>
      </c>
      <c r="N59" s="6">
        <f t="shared" si="11"/>
        <v>15.754161687748894</v>
      </c>
      <c r="O59" s="5">
        <v>1028.0429990841801</v>
      </c>
      <c r="P59" s="5">
        <v>362.82014491465998</v>
      </c>
      <c r="Q59" s="6">
        <f t="shared" si="12"/>
        <v>35.292312212414657</v>
      </c>
      <c r="R59" s="5">
        <v>1136.5151029917299</v>
      </c>
      <c r="S59" s="5">
        <v>267.52205560173797</v>
      </c>
      <c r="T59" s="6">
        <f>S59/R59*100</f>
        <v>23.538803390955433</v>
      </c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</row>
    <row r="60" spans="1:36">
      <c r="A60" s="64"/>
      <c r="B60" s="58"/>
      <c r="C60" s="23">
        <v>72</v>
      </c>
      <c r="D60" s="24">
        <v>88</v>
      </c>
      <c r="E60" s="5">
        <v>28.545454545454501</v>
      </c>
      <c r="F60" s="5">
        <v>963.07346247415296</v>
      </c>
      <c r="G60" s="5">
        <v>384.15288268437303</v>
      </c>
      <c r="H60" s="11">
        <f t="shared" si="8"/>
        <v>39.888222202434839</v>
      </c>
      <c r="I60" s="5">
        <v>779.87905158477065</v>
      </c>
      <c r="J60" s="5">
        <v>792.83778252074956</v>
      </c>
      <c r="K60" s="11">
        <f t="shared" si="9"/>
        <v>101.66163341734156</v>
      </c>
      <c r="L60" s="5">
        <v>696.49060527729102</v>
      </c>
      <c r="M60" s="5">
        <v>563.14386127350497</v>
      </c>
      <c r="N60" s="6">
        <f t="shared" si="11"/>
        <v>80.854480592642417</v>
      </c>
      <c r="O60" s="5">
        <v>982.24363314427001</v>
      </c>
      <c r="P60" s="5">
        <v>449.22462479443601</v>
      </c>
      <c r="Q60" s="6">
        <f t="shared" si="12"/>
        <v>45.734541781290915</v>
      </c>
      <c r="R60" s="5">
        <v>1033.6898089031199</v>
      </c>
      <c r="S60" s="5">
        <v>433.963426369057</v>
      </c>
      <c r="T60" s="6">
        <f>S60/R60*100</f>
        <v>41.981977826554079</v>
      </c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</row>
    <row r="61" spans="1:36">
      <c r="A61" s="64"/>
      <c r="B61" s="58"/>
      <c r="C61" s="23">
        <v>74</v>
      </c>
      <c r="D61" s="24">
        <v>88</v>
      </c>
      <c r="E61" s="5">
        <v>28.545454545454501</v>
      </c>
      <c r="F61" s="5">
        <v>862.00791063854501</v>
      </c>
      <c r="G61" s="5">
        <v>282.69911288741702</v>
      </c>
      <c r="H61" s="11">
        <f t="shared" si="8"/>
        <v>32.79541978657754</v>
      </c>
      <c r="I61" s="5">
        <v>1017.9770868027185</v>
      </c>
      <c r="J61" s="5">
        <v>1003.8642335927375</v>
      </c>
      <c r="K61" s="11">
        <f t="shared" si="9"/>
        <v>98.61363743909925</v>
      </c>
      <c r="L61" s="5">
        <v>731.97829193748703</v>
      </c>
      <c r="M61" s="5">
        <v>320.11859066600698</v>
      </c>
      <c r="N61" s="6">
        <f t="shared" si="11"/>
        <v>43.73334485353098</v>
      </c>
      <c r="O61" s="5">
        <v>1075.5731777306901</v>
      </c>
      <c r="P61" s="5">
        <v>509.43704451022501</v>
      </c>
      <c r="Q61" s="6">
        <f t="shared" si="12"/>
        <v>47.364238441225019</v>
      </c>
      <c r="R61" s="5">
        <v>1045.61518770726</v>
      </c>
      <c r="S61" s="5">
        <v>476.99108327672297</v>
      </c>
      <c r="T61" s="6">
        <f t="shared" ref="T61:T114" si="14">S61/R61*100</f>
        <v>45.61822445622947</v>
      </c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</row>
    <row r="62" spans="1:36">
      <c r="A62" s="64"/>
      <c r="B62" s="58"/>
      <c r="C62" s="23">
        <v>76</v>
      </c>
      <c r="D62" s="24">
        <v>88</v>
      </c>
      <c r="E62" s="5">
        <v>28.545454545454501</v>
      </c>
      <c r="F62" s="5">
        <v>803.24025107564898</v>
      </c>
      <c r="G62" s="5">
        <v>254.51038425374199</v>
      </c>
      <c r="H62" s="11">
        <f t="shared" si="8"/>
        <v>31.685461966443746</v>
      </c>
      <c r="I62" s="5">
        <v>1037.5779261867756</v>
      </c>
      <c r="J62" s="5">
        <v>984.33617773802871</v>
      </c>
      <c r="K62" s="11">
        <f t="shared" si="9"/>
        <v>94.868650623243624</v>
      </c>
      <c r="L62" s="5">
        <v>813.21425241922896</v>
      </c>
      <c r="M62" s="5">
        <v>509.25373514186703</v>
      </c>
      <c r="N62" s="6">
        <f t="shared" si="11"/>
        <v>62.622332752640453</v>
      </c>
      <c r="O62" s="5">
        <v>1052.15671812338</v>
      </c>
      <c r="P62" s="5">
        <v>446.05378450748702</v>
      </c>
      <c r="Q62" s="6">
        <f t="shared" si="12"/>
        <v>42.394234321201282</v>
      </c>
      <c r="R62" s="5">
        <v>1014.43379230555</v>
      </c>
      <c r="S62" s="5">
        <v>422.41879037718797</v>
      </c>
      <c r="T62" s="6">
        <f t="shared" si="14"/>
        <v>41.640843747637533</v>
      </c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</row>
    <row r="63" spans="1:36">
      <c r="A63" s="64"/>
      <c r="B63" s="58"/>
      <c r="C63" s="23">
        <v>78</v>
      </c>
      <c r="D63" s="24">
        <v>88</v>
      </c>
      <c r="E63" s="5">
        <v>28.545454545454501</v>
      </c>
      <c r="F63" s="5">
        <v>793.94084348444403</v>
      </c>
      <c r="G63" s="5">
        <v>187.70582524311601</v>
      </c>
      <c r="H63" s="11">
        <f t="shared" si="8"/>
        <v>23.642293602041374</v>
      </c>
      <c r="I63" s="5">
        <v>1026.844557943544</v>
      </c>
      <c r="J63" s="5">
        <v>911.33189992122891</v>
      </c>
      <c r="K63" s="11">
        <f t="shared" si="9"/>
        <v>88.750716247291436</v>
      </c>
      <c r="L63" s="5">
        <v>731.39388335254</v>
      </c>
      <c r="M63" s="5">
        <v>485.68452090858199</v>
      </c>
      <c r="N63" s="6">
        <f t="shared" si="11"/>
        <v>66.405329872642184</v>
      </c>
      <c r="O63" s="5">
        <v>1026.6706358583599</v>
      </c>
      <c r="P63" s="5">
        <v>360.69996148494801</v>
      </c>
      <c r="Q63" s="6">
        <f t="shared" si="12"/>
        <v>35.132977304194604</v>
      </c>
      <c r="R63" s="5">
        <v>978.454695940634</v>
      </c>
      <c r="S63" s="5">
        <v>301.93905426322999</v>
      </c>
      <c r="T63" s="6">
        <f t="shared" si="14"/>
        <v>30.858766943007204</v>
      </c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</row>
    <row r="64" spans="1:36">
      <c r="A64" s="64"/>
      <c r="B64" s="58"/>
      <c r="C64" s="23">
        <v>80</v>
      </c>
      <c r="D64" s="24">
        <v>88</v>
      </c>
      <c r="E64" s="5">
        <v>28.545454545454501</v>
      </c>
      <c r="F64" s="5">
        <v>716.466179197918</v>
      </c>
      <c r="G64" s="5">
        <v>252.624236323969</v>
      </c>
      <c r="H64" s="11">
        <f t="shared" si="8"/>
        <v>35.259757356136639</v>
      </c>
      <c r="I64" s="5">
        <v>942.43676350553562</v>
      </c>
      <c r="J64" s="5">
        <v>955.10125445239248</v>
      </c>
      <c r="K64" s="11">
        <f t="shared" si="9"/>
        <v>101.3438027289756</v>
      </c>
      <c r="L64" s="5">
        <v>747.25729828845203</v>
      </c>
      <c r="M64" s="5">
        <v>485.68059319795299</v>
      </c>
      <c r="N64" s="6">
        <f t="shared" si="11"/>
        <v>64.99509530524162</v>
      </c>
      <c r="O64" s="5">
        <v>929.07954013633503</v>
      </c>
      <c r="P64" s="5">
        <v>423.65908889341301</v>
      </c>
      <c r="Q64" s="6">
        <f t="shared" si="12"/>
        <v>45.599872840945828</v>
      </c>
      <c r="R64" s="5">
        <v>953.488340052686</v>
      </c>
      <c r="S64" s="5">
        <v>408.112097471607</v>
      </c>
      <c r="T64" s="6">
        <f t="shared" si="14"/>
        <v>42.80200190482207</v>
      </c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</row>
    <row r="65" spans="1:36">
      <c r="A65" s="64"/>
      <c r="B65" s="58"/>
      <c r="C65" s="23">
        <v>84</v>
      </c>
      <c r="D65" s="24">
        <v>88</v>
      </c>
      <c r="E65" s="5">
        <v>28.545454545454501</v>
      </c>
      <c r="F65" s="5">
        <v>768.47514622614597</v>
      </c>
      <c r="G65" s="5">
        <v>388.97048844755898</v>
      </c>
      <c r="H65" s="11">
        <f t="shared" si="8"/>
        <v>50.615883982420065</v>
      </c>
      <c r="I65" s="5">
        <v>929.41531877644218</v>
      </c>
      <c r="J65" s="5">
        <v>1008.9197409698619</v>
      </c>
      <c r="K65" s="11">
        <f t="shared" si="9"/>
        <v>108.55424056255988</v>
      </c>
      <c r="L65" s="5">
        <v>660.24170183822298</v>
      </c>
      <c r="M65" s="5">
        <v>578.55715714835196</v>
      </c>
      <c r="N65" s="6">
        <f t="shared" si="11"/>
        <v>87.628084614702829</v>
      </c>
      <c r="O65" s="5">
        <v>1047.5101575403201</v>
      </c>
      <c r="P65" s="5">
        <v>555.24356164898904</v>
      </c>
      <c r="Q65" s="6">
        <f t="shared" si="12"/>
        <v>53.006031268734212</v>
      </c>
      <c r="R65" s="5">
        <v>933.178720518197</v>
      </c>
      <c r="S65" s="5">
        <v>424.74223031941102</v>
      </c>
      <c r="T65" s="6">
        <f t="shared" si="14"/>
        <v>45.515636070607179</v>
      </c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</row>
    <row r="66" spans="1:36">
      <c r="A66" s="64"/>
      <c r="B66" s="58"/>
      <c r="C66" s="23">
        <v>88</v>
      </c>
      <c r="D66" s="24">
        <v>88</v>
      </c>
      <c r="E66" s="5">
        <v>28.545454545454501</v>
      </c>
      <c r="F66" s="5">
        <v>737.13646797298202</v>
      </c>
      <c r="G66" s="5">
        <v>247.71002715760699</v>
      </c>
      <c r="H66" s="11">
        <f t="shared" si="8"/>
        <v>33.604364716722465</v>
      </c>
      <c r="I66" s="5">
        <v>1140.7087536287033</v>
      </c>
      <c r="J66" s="5">
        <v>1038.5124125155264</v>
      </c>
      <c r="K66" s="11">
        <f t="shared" si="9"/>
        <v>91.040978620696947</v>
      </c>
      <c r="L66" s="5">
        <v>729.10619521918602</v>
      </c>
      <c r="M66" s="5">
        <v>459.582604422413</v>
      </c>
      <c r="N66" s="6">
        <f t="shared" si="11"/>
        <v>63.033698991441426</v>
      </c>
      <c r="O66" s="5">
        <v>1130.0741790044401</v>
      </c>
      <c r="P66" s="5">
        <v>748.41738076017396</v>
      </c>
      <c r="Q66" s="6">
        <f t="shared" si="12"/>
        <v>66.22727911715549</v>
      </c>
      <c r="R66" s="5">
        <v>933.90522764644402</v>
      </c>
      <c r="S66" s="5">
        <v>516.56870888532501</v>
      </c>
      <c r="T66" s="6">
        <f t="shared" si="14"/>
        <v>55.312754827076148</v>
      </c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</row>
    <row r="67" spans="1:36">
      <c r="A67" s="64"/>
      <c r="B67" s="58"/>
      <c r="C67" s="23">
        <v>89</v>
      </c>
      <c r="D67" s="24">
        <v>88</v>
      </c>
      <c r="E67" s="5">
        <v>28.545454545454501</v>
      </c>
      <c r="F67" s="5">
        <v>743.22275017062395</v>
      </c>
      <c r="G67" s="5">
        <v>370.66798094644798</v>
      </c>
      <c r="H67" s="11">
        <f t="shared" ref="H67:H98" si="15">G67/F67*100</f>
        <v>49.873067106914121</v>
      </c>
      <c r="I67" s="5">
        <v>1081.3038087051425</v>
      </c>
      <c r="J67" s="5">
        <v>1080.5782205776588</v>
      </c>
      <c r="K67" s="11">
        <f t="shared" ref="K67:K98" si="16">J67/I67*100</f>
        <v>99.932896922988505</v>
      </c>
      <c r="L67" s="5">
        <v>871.32941746839401</v>
      </c>
      <c r="M67" s="5">
        <v>484.571525024658</v>
      </c>
      <c r="N67" s="6">
        <f t="shared" si="11"/>
        <v>55.612896260585053</v>
      </c>
      <c r="O67" s="5">
        <v>930.14703530878705</v>
      </c>
      <c r="P67" s="5">
        <v>645.70965327233</v>
      </c>
      <c r="Q67" s="6">
        <f t="shared" si="12"/>
        <v>69.420170011934673</v>
      </c>
      <c r="R67" s="5">
        <v>955.16368384683403</v>
      </c>
      <c r="S67" s="5">
        <v>622.13082903252996</v>
      </c>
      <c r="T67" s="6">
        <f t="shared" si="14"/>
        <v>65.133425773366426</v>
      </c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</row>
    <row r="68" spans="1:36">
      <c r="A68" s="64"/>
      <c r="B68" s="58"/>
      <c r="C68" s="23">
        <v>90</v>
      </c>
      <c r="D68" s="24">
        <v>88</v>
      </c>
      <c r="E68" s="5">
        <v>28.545454545454501</v>
      </c>
      <c r="F68" s="5">
        <v>750.87721207750803</v>
      </c>
      <c r="G68" s="5">
        <v>302.32179495370798</v>
      </c>
      <c r="H68" s="11">
        <f t="shared" si="15"/>
        <v>40.262481014339443</v>
      </c>
      <c r="I68" s="5">
        <v>1101.5055187946648</v>
      </c>
      <c r="J68" s="5">
        <v>1067.9196364232098</v>
      </c>
      <c r="K68" s="11">
        <f t="shared" si="16"/>
        <v>96.950911112255994</v>
      </c>
      <c r="L68" s="5">
        <v>765.18146412898705</v>
      </c>
      <c r="M68" s="5">
        <v>477.79986811842701</v>
      </c>
      <c r="N68" s="6">
        <f t="shared" si="11"/>
        <v>62.442687194770322</v>
      </c>
      <c r="O68" s="5"/>
      <c r="P68" s="5"/>
      <c r="Q68" s="6"/>
      <c r="R68" s="5">
        <v>933.15818345443802</v>
      </c>
      <c r="S68" s="5">
        <v>626.11881787275104</v>
      </c>
      <c r="T68" s="6">
        <f t="shared" si="14"/>
        <v>67.096750473208672</v>
      </c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</row>
    <row r="69" spans="1:36">
      <c r="A69" s="64"/>
      <c r="B69" s="58"/>
      <c r="C69" s="23">
        <v>91</v>
      </c>
      <c r="D69" s="24">
        <v>88</v>
      </c>
      <c r="E69" s="5">
        <v>28.545454545454501</v>
      </c>
      <c r="F69" s="5">
        <v>753.75147061345899</v>
      </c>
      <c r="G69" s="5">
        <v>311.04406211543102</v>
      </c>
      <c r="H69" s="11">
        <f t="shared" si="15"/>
        <v>41.266130049773594</v>
      </c>
      <c r="I69" s="5">
        <v>963.31333908047191</v>
      </c>
      <c r="J69" s="5">
        <v>957.7386316989996</v>
      </c>
      <c r="K69" s="11">
        <f t="shared" si="16"/>
        <v>99.421298641333706</v>
      </c>
      <c r="L69" s="5">
        <v>753.19012823195203</v>
      </c>
      <c r="M69" s="5">
        <v>620.35299876998397</v>
      </c>
      <c r="N69" s="6">
        <f t="shared" si="11"/>
        <v>82.363400092113309</v>
      </c>
      <c r="O69" s="5">
        <v>1056.5210530915399</v>
      </c>
      <c r="P69" s="5">
        <v>751.24722994107003</v>
      </c>
      <c r="Q69" s="6">
        <f t="shared" ref="Q69:Q100" si="17">P69/O69*100</f>
        <v>71.105751063152738</v>
      </c>
      <c r="R69" s="5">
        <v>992.76304900921195</v>
      </c>
      <c r="S69" s="5">
        <v>543.08055787455999</v>
      </c>
      <c r="T69" s="6">
        <f t="shared" si="14"/>
        <v>54.70394556047993</v>
      </c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</row>
    <row r="70" spans="1:36">
      <c r="A70" s="64"/>
      <c r="B70" s="58"/>
      <c r="C70" s="23">
        <v>92</v>
      </c>
      <c r="D70" s="24">
        <v>88</v>
      </c>
      <c r="E70" s="5">
        <v>28.545454545454501</v>
      </c>
      <c r="F70" s="5">
        <v>710.88770399038503</v>
      </c>
      <c r="G70" s="5">
        <v>300.90075569650799</v>
      </c>
      <c r="H70" s="11">
        <f t="shared" si="15"/>
        <v>42.327466631857483</v>
      </c>
      <c r="I70" s="5">
        <v>877.9948411464577</v>
      </c>
      <c r="J70" s="5">
        <v>904.88757091674097</v>
      </c>
      <c r="K70" s="11">
        <f t="shared" si="16"/>
        <v>103.06297127385938</v>
      </c>
      <c r="L70" s="5">
        <v>624.69345685695396</v>
      </c>
      <c r="M70" s="5">
        <v>399.12475668742098</v>
      </c>
      <c r="N70" s="6">
        <f t="shared" si="11"/>
        <v>63.891297772759437</v>
      </c>
      <c r="O70" s="5">
        <v>1000.52778180529</v>
      </c>
      <c r="P70" s="5">
        <v>756.033030660127</v>
      </c>
      <c r="Q70" s="6">
        <f t="shared" si="17"/>
        <v>75.563422066700454</v>
      </c>
      <c r="R70" s="5">
        <v>981.40060129098094</v>
      </c>
      <c r="S70" s="5">
        <v>667.08062943927496</v>
      </c>
      <c r="T70" s="6">
        <f t="shared" si="14"/>
        <v>67.97230698267002</v>
      </c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</row>
    <row r="71" spans="1:36">
      <c r="A71" s="64"/>
      <c r="B71" s="58" t="s">
        <v>8</v>
      </c>
      <c r="C71" s="23">
        <v>94</v>
      </c>
      <c r="D71" s="24">
        <v>88</v>
      </c>
      <c r="E71" s="5">
        <v>28.545454545454501</v>
      </c>
      <c r="F71" s="5">
        <v>572.00845982529097</v>
      </c>
      <c r="G71" s="5">
        <v>383.558654803683</v>
      </c>
      <c r="H71" s="11">
        <f t="shared" si="15"/>
        <v>67.054717148909589</v>
      </c>
      <c r="I71" s="5">
        <v>1117.3752988151507</v>
      </c>
      <c r="J71" s="5">
        <v>927.89706735320374</v>
      </c>
      <c r="K71" s="11">
        <f t="shared" si="16"/>
        <v>83.042561289580405</v>
      </c>
      <c r="L71" s="5"/>
      <c r="M71" s="5"/>
      <c r="N71" s="6"/>
      <c r="O71" s="5">
        <v>1056.8020287156601</v>
      </c>
      <c r="P71" s="5">
        <v>698.82585156772404</v>
      </c>
      <c r="Q71" s="6">
        <f t="shared" si="17"/>
        <v>66.126467642857634</v>
      </c>
      <c r="R71" s="5">
        <v>953.01225352755296</v>
      </c>
      <c r="S71" s="5">
        <v>477.835238076096</v>
      </c>
      <c r="T71" s="6">
        <f t="shared" si="14"/>
        <v>50.139464241661088</v>
      </c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</row>
    <row r="72" spans="1:36">
      <c r="A72" s="64"/>
      <c r="B72" s="58"/>
      <c r="C72" s="23">
        <v>96</v>
      </c>
      <c r="D72" s="24">
        <v>88</v>
      </c>
      <c r="E72" s="5">
        <v>28.545454545454501</v>
      </c>
      <c r="F72" s="5">
        <v>768.34444950817999</v>
      </c>
      <c r="G72" s="5">
        <v>412.352423965154</v>
      </c>
      <c r="H72" s="11">
        <f t="shared" si="15"/>
        <v>53.667651823228788</v>
      </c>
      <c r="I72" s="5">
        <v>1052.4121416018004</v>
      </c>
      <c r="J72" s="5">
        <v>886.53276596910405</v>
      </c>
      <c r="K72" s="11">
        <f t="shared" si="16"/>
        <v>84.238173518197598</v>
      </c>
      <c r="L72" s="5">
        <v>421.316351463253</v>
      </c>
      <c r="M72" s="5">
        <v>172.189188424891</v>
      </c>
      <c r="N72" s="6">
        <f t="shared" ref="N72:N77" si="18">M72/L72*100</f>
        <v>40.869334367600317</v>
      </c>
      <c r="O72" s="5">
        <v>1028.87512950572</v>
      </c>
      <c r="P72" s="5">
        <v>680.05006736939094</v>
      </c>
      <c r="Q72" s="6">
        <f t="shared" si="17"/>
        <v>66.096462813334071</v>
      </c>
      <c r="R72" s="5">
        <v>987.32863931164297</v>
      </c>
      <c r="S72" s="5">
        <v>505.13234203317899</v>
      </c>
      <c r="T72" s="6">
        <f t="shared" si="14"/>
        <v>51.161520280152409</v>
      </c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</row>
    <row r="73" spans="1:36">
      <c r="A73" s="64"/>
      <c r="B73" s="58"/>
      <c r="C73" s="23">
        <v>99</v>
      </c>
      <c r="D73" s="24">
        <v>88</v>
      </c>
      <c r="E73" s="5">
        <v>28.545454545454501</v>
      </c>
      <c r="F73" s="5">
        <v>793.56709621924404</v>
      </c>
      <c r="G73" s="5">
        <v>419.87387676545097</v>
      </c>
      <c r="H73" s="11">
        <f t="shared" si="15"/>
        <v>52.909688262761549</v>
      </c>
      <c r="I73" s="5">
        <v>1029.452302808337</v>
      </c>
      <c r="J73" s="5">
        <v>1021.1764376181363</v>
      </c>
      <c r="K73" s="11">
        <f t="shared" si="16"/>
        <v>99.196090467948423</v>
      </c>
      <c r="L73" s="5">
        <v>505.98223683042801</v>
      </c>
      <c r="M73" s="5">
        <v>168.395860343756</v>
      </c>
      <c r="N73" s="6">
        <f t="shared" si="18"/>
        <v>33.280982628682914</v>
      </c>
      <c r="O73" s="5">
        <v>1018.32312823361</v>
      </c>
      <c r="P73" s="5">
        <v>670.847136373284</v>
      </c>
      <c r="Q73" s="6">
        <f t="shared" si="17"/>
        <v>65.877629386355963</v>
      </c>
      <c r="R73" s="5">
        <v>946.68334732270398</v>
      </c>
      <c r="S73" s="5">
        <v>482.31292164933399</v>
      </c>
      <c r="T73" s="6">
        <f t="shared" si="14"/>
        <v>50.947650342995196</v>
      </c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</row>
    <row r="74" spans="1:36">
      <c r="A74" s="64"/>
      <c r="B74" s="58"/>
      <c r="C74" s="23">
        <v>102</v>
      </c>
      <c r="D74" s="24">
        <v>88</v>
      </c>
      <c r="E74" s="5">
        <v>28.545454545454501</v>
      </c>
      <c r="F74" s="5">
        <v>877.10488841579797</v>
      </c>
      <c r="G74" s="5">
        <v>508.55086146995001</v>
      </c>
      <c r="H74" s="11">
        <f t="shared" si="15"/>
        <v>57.980621039346872</v>
      </c>
      <c r="I74" s="5">
        <v>995.1435772926809</v>
      </c>
      <c r="J74" s="5">
        <v>954.28212261540079</v>
      </c>
      <c r="K74" s="11">
        <f t="shared" si="16"/>
        <v>95.893913641241099</v>
      </c>
      <c r="L74" s="5">
        <v>439.10128274028398</v>
      </c>
      <c r="M74" s="5">
        <v>122.413896731237</v>
      </c>
      <c r="N74" s="6">
        <f t="shared" si="18"/>
        <v>27.878282652078102</v>
      </c>
      <c r="O74" s="5">
        <v>974.61919540784504</v>
      </c>
      <c r="P74" s="5">
        <v>671.99510628207804</v>
      </c>
      <c r="Q74" s="6">
        <f t="shared" si="17"/>
        <v>68.949504529394261</v>
      </c>
      <c r="R74" s="5">
        <v>838.564360182163</v>
      </c>
      <c r="S74" s="5">
        <v>410.53227704446903</v>
      </c>
      <c r="T74" s="6">
        <f t="shared" si="14"/>
        <v>48.956561539926199</v>
      </c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</row>
    <row r="75" spans="1:36">
      <c r="A75" s="64"/>
      <c r="B75" s="58"/>
      <c r="C75" s="23">
        <v>104</v>
      </c>
      <c r="D75" s="24">
        <v>88</v>
      </c>
      <c r="E75" s="5">
        <v>28.545454545454501</v>
      </c>
      <c r="F75" s="5">
        <v>673.15744547784698</v>
      </c>
      <c r="G75" s="5">
        <v>369.56392262727599</v>
      </c>
      <c r="H75" s="11">
        <f t="shared" si="15"/>
        <v>54.900072057427465</v>
      </c>
      <c r="I75" s="5">
        <v>1101.814803962762</v>
      </c>
      <c r="J75" s="5">
        <v>1092.0680925211166</v>
      </c>
      <c r="K75" s="11">
        <f t="shared" si="16"/>
        <v>99.115394764474885</v>
      </c>
      <c r="L75" s="5">
        <v>528.89007711309796</v>
      </c>
      <c r="M75" s="5">
        <v>221.61615674269501</v>
      </c>
      <c r="N75" s="6">
        <f t="shared" si="18"/>
        <v>41.902120371092643</v>
      </c>
      <c r="O75" s="5">
        <v>954.11952163845501</v>
      </c>
      <c r="P75" s="5">
        <v>634.57538814961697</v>
      </c>
      <c r="Q75" s="6">
        <f t="shared" si="17"/>
        <v>66.509003721032443</v>
      </c>
      <c r="R75" s="5">
        <v>887.64033327948903</v>
      </c>
      <c r="S75" s="5">
        <v>459.20674882920503</v>
      </c>
      <c r="T75" s="6">
        <f t="shared" si="14"/>
        <v>51.733425308943879</v>
      </c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</row>
    <row r="76" spans="1:36">
      <c r="A76" s="64"/>
      <c r="B76" s="58"/>
      <c r="C76" s="23">
        <v>106</v>
      </c>
      <c r="D76" s="24">
        <v>88</v>
      </c>
      <c r="E76" s="5">
        <v>28.545454545454501</v>
      </c>
      <c r="F76" s="5">
        <v>794.44586679643305</v>
      </c>
      <c r="G76" s="5">
        <v>365.11903449432498</v>
      </c>
      <c r="H76" s="11">
        <f t="shared" si="15"/>
        <v>45.958957023296115</v>
      </c>
      <c r="I76" s="5">
        <v>1434.7453799297421</v>
      </c>
      <c r="J76" s="5">
        <v>1306.65753024064</v>
      </c>
      <c r="K76" s="11">
        <f t="shared" si="16"/>
        <v>91.072433375225486</v>
      </c>
      <c r="L76" s="5">
        <v>619.98171078746805</v>
      </c>
      <c r="M76" s="5">
        <v>279.768379946403</v>
      </c>
      <c r="N76" s="6">
        <f t="shared" si="18"/>
        <v>45.125263387375732</v>
      </c>
      <c r="O76" s="5">
        <v>1078.9013279369799</v>
      </c>
      <c r="P76" s="5">
        <v>731.82310237600404</v>
      </c>
      <c r="Q76" s="6">
        <f t="shared" si="17"/>
        <v>67.830401485867014</v>
      </c>
      <c r="R76" s="5">
        <v>1047.26146159262</v>
      </c>
      <c r="S76" s="5">
        <v>582.63666438666098</v>
      </c>
      <c r="T76" s="6">
        <f t="shared" si="14"/>
        <v>55.634307740171963</v>
      </c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</row>
    <row r="77" spans="1:36">
      <c r="A77" s="64"/>
      <c r="B77" s="58"/>
      <c r="C77" s="23">
        <v>109</v>
      </c>
      <c r="D77" s="24">
        <v>88</v>
      </c>
      <c r="E77" s="5">
        <v>28.545454545454501</v>
      </c>
      <c r="F77" s="5">
        <v>734.23866611470601</v>
      </c>
      <c r="G77" s="5">
        <v>415.286353982425</v>
      </c>
      <c r="H77" s="11">
        <f t="shared" si="15"/>
        <v>56.560131350743539</v>
      </c>
      <c r="I77" s="5">
        <v>1323.3161542430671</v>
      </c>
      <c r="J77" s="5">
        <v>1124.9567455024637</v>
      </c>
      <c r="K77" s="11">
        <f t="shared" si="16"/>
        <v>85.010429434826605</v>
      </c>
      <c r="L77" s="5">
        <v>949.88265123097005</v>
      </c>
      <c r="M77" s="5">
        <v>392.42853987340698</v>
      </c>
      <c r="N77" s="6">
        <f t="shared" si="18"/>
        <v>41.313370590025173</v>
      </c>
      <c r="O77" s="5">
        <v>1151.6392067033</v>
      </c>
      <c r="P77" s="5">
        <v>731.11016397258197</v>
      </c>
      <c r="Q77" s="6">
        <f t="shared" si="17"/>
        <v>63.48430651865953</v>
      </c>
      <c r="R77" s="5">
        <v>1014.41023239503</v>
      </c>
      <c r="S77" s="5">
        <v>563.05712576833002</v>
      </c>
      <c r="T77" s="6">
        <f t="shared" si="14"/>
        <v>55.505860231609461</v>
      </c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</row>
    <row r="78" spans="1:36">
      <c r="A78" s="64"/>
      <c r="B78" s="58"/>
      <c r="C78" s="23">
        <v>112</v>
      </c>
      <c r="D78" s="24">
        <v>88</v>
      </c>
      <c r="E78" s="5">
        <v>28.545454545454501</v>
      </c>
      <c r="F78" s="5">
        <v>773.90044147770595</v>
      </c>
      <c r="G78" s="5">
        <v>395.99853937807399</v>
      </c>
      <c r="H78" s="11">
        <f t="shared" si="15"/>
        <v>51.169183806374875</v>
      </c>
      <c r="I78" s="5">
        <v>1235.86340317486</v>
      </c>
      <c r="J78" s="5">
        <v>1294.98790312407</v>
      </c>
      <c r="K78" s="11">
        <f t="shared" si="16"/>
        <v>104.78406430656679</v>
      </c>
      <c r="L78" s="5"/>
      <c r="M78" s="5"/>
      <c r="N78" s="6"/>
      <c r="O78" s="5">
        <v>1058.63569542562</v>
      </c>
      <c r="P78" s="5">
        <v>804.85331053429604</v>
      </c>
      <c r="Q78" s="6">
        <f t="shared" si="17"/>
        <v>76.027410941467281</v>
      </c>
      <c r="R78" s="5">
        <v>939.02374849237106</v>
      </c>
      <c r="S78" s="5">
        <v>568.83693509764601</v>
      </c>
      <c r="T78" s="6">
        <f t="shared" si="14"/>
        <v>60.577481241654397</v>
      </c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</row>
    <row r="79" spans="1:36">
      <c r="A79" s="64"/>
      <c r="B79" s="58"/>
      <c r="C79" s="23">
        <v>113</v>
      </c>
      <c r="D79" s="24">
        <v>88</v>
      </c>
      <c r="E79" s="5">
        <v>28.545454545454501</v>
      </c>
      <c r="F79" s="5">
        <v>791.33663222941198</v>
      </c>
      <c r="G79" s="5">
        <v>411.72546927577201</v>
      </c>
      <c r="H79" s="11">
        <f t="shared" si="15"/>
        <v>52.0291178882783</v>
      </c>
      <c r="I79" s="5">
        <v>1219.1366240541799</v>
      </c>
      <c r="J79" s="5">
        <v>1223.6843169000699</v>
      </c>
      <c r="K79" s="11">
        <f t="shared" si="16"/>
        <v>100.37302569344253</v>
      </c>
      <c r="L79" s="5">
        <v>555.660696271132</v>
      </c>
      <c r="M79" s="5">
        <v>214.82619211011601</v>
      </c>
      <c r="N79" s="6">
        <f>M79/L79*100</f>
        <v>38.661397783170287</v>
      </c>
      <c r="O79" s="5">
        <v>996.52432969384404</v>
      </c>
      <c r="P79" s="5">
        <v>685.33945877252995</v>
      </c>
      <c r="Q79" s="6">
        <f t="shared" si="17"/>
        <v>68.772978075014237</v>
      </c>
      <c r="R79" s="5">
        <v>1089.4548788273</v>
      </c>
      <c r="S79" s="5">
        <v>581.08091790751803</v>
      </c>
      <c r="T79" s="6">
        <f t="shared" si="14"/>
        <v>53.336850309303244</v>
      </c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</row>
    <row r="80" spans="1:36">
      <c r="A80" s="64"/>
      <c r="B80" s="58"/>
      <c r="C80" s="23">
        <v>114</v>
      </c>
      <c r="D80" s="24">
        <v>88</v>
      </c>
      <c r="E80" s="5">
        <v>28.545454545454501</v>
      </c>
      <c r="F80" s="5">
        <v>730.37214131785402</v>
      </c>
      <c r="G80" s="5">
        <v>323.75264113556801</v>
      </c>
      <c r="H80" s="11">
        <f t="shared" si="15"/>
        <v>44.327079692744285</v>
      </c>
      <c r="I80" s="5">
        <v>1182.5006435459234</v>
      </c>
      <c r="J80" s="5">
        <v>1057.4515084745349</v>
      </c>
      <c r="K80" s="11">
        <f t="shared" si="16"/>
        <v>89.425026045109959</v>
      </c>
      <c r="L80" s="5">
        <v>605.83972339913601</v>
      </c>
      <c r="M80" s="5">
        <v>281.14313664706401</v>
      </c>
      <c r="N80" s="6">
        <f>M80/L80*100</f>
        <v>46.405530338895069</v>
      </c>
      <c r="O80" s="5">
        <v>1017.6413108640299</v>
      </c>
      <c r="P80" s="5">
        <v>637.96866359606599</v>
      </c>
      <c r="Q80" s="6">
        <f t="shared" si="17"/>
        <v>62.690916414782507</v>
      </c>
      <c r="R80" s="5">
        <v>964.68281836027995</v>
      </c>
      <c r="S80" s="5">
        <v>495.213931476092</v>
      </c>
      <c r="T80" s="6">
        <f t="shared" si="14"/>
        <v>51.334378725416926</v>
      </c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</row>
    <row r="81" spans="1:36">
      <c r="A81" s="64"/>
      <c r="B81" s="58" t="s">
        <v>9</v>
      </c>
      <c r="C81" s="23">
        <v>117</v>
      </c>
      <c r="D81" s="24">
        <v>88</v>
      </c>
      <c r="E81" s="5">
        <v>28.545454545454501</v>
      </c>
      <c r="F81" s="5">
        <v>736.99784424717404</v>
      </c>
      <c r="G81" s="5">
        <v>168.400003812905</v>
      </c>
      <c r="H81" s="11">
        <f t="shared" si="15"/>
        <v>22.849456769432162</v>
      </c>
      <c r="I81" s="5">
        <v>1413.2149148028107</v>
      </c>
      <c r="J81" s="5">
        <v>1477.0215954987432</v>
      </c>
      <c r="K81" s="11">
        <f t="shared" si="16"/>
        <v>104.51500193124099</v>
      </c>
      <c r="L81" s="5">
        <v>1252.6832895233099</v>
      </c>
      <c r="M81" s="5">
        <v>1006.43963238162</v>
      </c>
      <c r="N81" s="6">
        <f>M81/L81*100</f>
        <v>80.342704400934878</v>
      </c>
      <c r="O81" s="5">
        <v>1120.0925494257399</v>
      </c>
      <c r="P81" s="5">
        <v>909.43878725490595</v>
      </c>
      <c r="Q81" s="6">
        <f t="shared" si="17"/>
        <v>81.193182449179403</v>
      </c>
      <c r="R81" s="5">
        <v>1008.65193026109</v>
      </c>
      <c r="S81" s="5">
        <v>667.70427192078796</v>
      </c>
      <c r="T81" s="6">
        <f t="shared" si="14"/>
        <v>66.197689399945176</v>
      </c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</row>
    <row r="82" spans="1:36">
      <c r="A82" s="64"/>
      <c r="B82" s="58"/>
      <c r="C82" s="23">
        <v>119</v>
      </c>
      <c r="D82" s="24">
        <v>88</v>
      </c>
      <c r="E82" s="5">
        <v>28.545454545454501</v>
      </c>
      <c r="F82" s="5">
        <v>742.981146485517</v>
      </c>
      <c r="G82" s="5">
        <v>102.477215971029</v>
      </c>
      <c r="H82" s="11">
        <f t="shared" si="15"/>
        <v>13.79270745371822</v>
      </c>
      <c r="I82" s="5">
        <v>1497.1117898995055</v>
      </c>
      <c r="J82" s="5">
        <v>1354.8009011141983</v>
      </c>
      <c r="K82" s="11">
        <f t="shared" si="16"/>
        <v>90.494304450380426</v>
      </c>
      <c r="L82" s="5"/>
      <c r="M82" s="5"/>
      <c r="N82" s="13"/>
      <c r="O82" s="5">
        <v>1052.00149241135</v>
      </c>
      <c r="P82" s="5">
        <v>758.718005433847</v>
      </c>
      <c r="Q82" s="6">
        <f t="shared" si="17"/>
        <v>72.121381091841243</v>
      </c>
      <c r="R82" s="5">
        <v>1051.4492177978</v>
      </c>
      <c r="S82" s="5">
        <v>549.797017779219</v>
      </c>
      <c r="T82" s="6">
        <f t="shared" si="14"/>
        <v>52.289450453036359</v>
      </c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</row>
    <row r="83" spans="1:36">
      <c r="A83" s="64"/>
      <c r="B83" s="58"/>
      <c r="C83" s="23">
        <v>122</v>
      </c>
      <c r="D83" s="24">
        <v>88</v>
      </c>
      <c r="E83" s="5">
        <v>28.545454545454501</v>
      </c>
      <c r="F83" s="5">
        <v>717.77991289460101</v>
      </c>
      <c r="G83" s="5">
        <v>104.127429338867</v>
      </c>
      <c r="H83" s="11">
        <f t="shared" si="15"/>
        <v>14.50687424769953</v>
      </c>
      <c r="I83" s="5">
        <v>1480.0808982018227</v>
      </c>
      <c r="J83" s="5">
        <v>1291.9249595330318</v>
      </c>
      <c r="K83" s="11">
        <f t="shared" si="16"/>
        <v>87.28745578046545</v>
      </c>
      <c r="L83" s="5">
        <v>863.87618118922398</v>
      </c>
      <c r="M83" s="5">
        <v>1081.44227548869</v>
      </c>
      <c r="N83" s="6">
        <f>M83/L83*100</f>
        <v>125.18487012802709</v>
      </c>
      <c r="O83" s="5">
        <v>1151.34729146822</v>
      </c>
      <c r="P83" s="5">
        <v>799.12302032041305</v>
      </c>
      <c r="Q83" s="6">
        <f t="shared" si="17"/>
        <v>69.407643223041433</v>
      </c>
      <c r="R83" s="5">
        <v>1092.6799942985399</v>
      </c>
      <c r="S83" s="5">
        <v>669.75592719401902</v>
      </c>
      <c r="T83" s="6">
        <f t="shared" si="14"/>
        <v>61.294791767829295</v>
      </c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</row>
    <row r="84" spans="1:36">
      <c r="A84" s="64"/>
      <c r="B84" s="58"/>
      <c r="C84" s="23">
        <v>124</v>
      </c>
      <c r="D84" s="24">
        <v>88</v>
      </c>
      <c r="E84" s="5">
        <v>28.545454545454501</v>
      </c>
      <c r="F84" s="5">
        <v>561.01813018557903</v>
      </c>
      <c r="G84" s="5">
        <v>66.482440752385003</v>
      </c>
      <c r="H84" s="11">
        <f t="shared" si="15"/>
        <v>11.850319477267748</v>
      </c>
      <c r="I84" s="5">
        <v>1143.0727790044327</v>
      </c>
      <c r="J84" s="5">
        <v>900.30539046848253</v>
      </c>
      <c r="K84" s="11">
        <f t="shared" si="16"/>
        <v>78.761860749812428</v>
      </c>
      <c r="L84" s="5">
        <v>878.59541251470296</v>
      </c>
      <c r="M84" s="5">
        <v>867.39215302902505</v>
      </c>
      <c r="N84" s="6">
        <f>M84/L84*100</f>
        <v>98.724867063258145</v>
      </c>
      <c r="O84" s="5">
        <v>1036.93407280575</v>
      </c>
      <c r="P84" s="5">
        <v>834.80623336893404</v>
      </c>
      <c r="Q84" s="6">
        <f t="shared" si="17"/>
        <v>80.507165813358242</v>
      </c>
      <c r="R84" s="5">
        <v>974.97445595828799</v>
      </c>
      <c r="S84" s="5">
        <v>565.20197680776505</v>
      </c>
      <c r="T84" s="6">
        <f t="shared" si="14"/>
        <v>57.970952300718118</v>
      </c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</row>
    <row r="85" spans="1:36">
      <c r="A85" s="64"/>
      <c r="B85" s="58"/>
      <c r="C85" s="23">
        <v>126</v>
      </c>
      <c r="D85" s="24">
        <v>88</v>
      </c>
      <c r="E85" s="5">
        <v>28.545454545454501</v>
      </c>
      <c r="F85" s="5">
        <v>692.34959723443797</v>
      </c>
      <c r="G85" s="5">
        <v>47.182050054101701</v>
      </c>
      <c r="H85" s="11">
        <f t="shared" si="15"/>
        <v>6.8147725141414774</v>
      </c>
      <c r="I85" s="5">
        <v>929.52346846346143</v>
      </c>
      <c r="J85" s="5">
        <v>876.95433138263638</v>
      </c>
      <c r="K85" s="11">
        <f t="shared" si="16"/>
        <v>94.344506743038565</v>
      </c>
      <c r="L85" s="5"/>
      <c r="M85" s="5"/>
      <c r="N85" s="6"/>
      <c r="O85" s="5">
        <v>1114.3322362392801</v>
      </c>
      <c r="P85" s="5">
        <v>656.95921478707498</v>
      </c>
      <c r="Q85" s="6">
        <f t="shared" si="17"/>
        <v>58.955416833692531</v>
      </c>
      <c r="R85" s="5">
        <v>1061.86958791861</v>
      </c>
      <c r="S85" s="5">
        <v>524.712488375578</v>
      </c>
      <c r="T85" s="6">
        <f t="shared" si="14"/>
        <v>49.414023562354444</v>
      </c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</row>
    <row r="86" spans="1:36">
      <c r="A86" s="64"/>
      <c r="B86" s="58"/>
      <c r="C86" s="23">
        <v>128</v>
      </c>
      <c r="D86" s="24">
        <v>88</v>
      </c>
      <c r="E86" s="5">
        <v>28.545454545454501</v>
      </c>
      <c r="F86" s="5">
        <v>743.72023878920299</v>
      </c>
      <c r="G86" s="5">
        <v>124.656986967324</v>
      </c>
      <c r="H86" s="11">
        <f t="shared" si="15"/>
        <v>16.76127399333236</v>
      </c>
      <c r="I86" s="5">
        <v>927.07931557141421</v>
      </c>
      <c r="J86" s="5">
        <v>934.04689151237449</v>
      </c>
      <c r="K86" s="11">
        <f t="shared" si="16"/>
        <v>100.75156201027586</v>
      </c>
      <c r="L86" s="5">
        <v>756.23285044257102</v>
      </c>
      <c r="M86" s="5">
        <v>951.40520279682403</v>
      </c>
      <c r="N86" s="6">
        <f t="shared" ref="N86:N94" si="19">M86/L86*100</f>
        <v>125.80849962283867</v>
      </c>
      <c r="O86" s="5">
        <v>1062.8673829152899</v>
      </c>
      <c r="P86" s="5">
        <v>822.61876755252399</v>
      </c>
      <c r="Q86" s="6">
        <f t="shared" si="17"/>
        <v>77.396181384003043</v>
      </c>
      <c r="R86" s="5">
        <v>882.46854249083003</v>
      </c>
      <c r="S86" s="5">
        <v>649.92847495472597</v>
      </c>
      <c r="T86" s="6">
        <f t="shared" si="14"/>
        <v>73.648911395782648</v>
      </c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</row>
    <row r="87" spans="1:36">
      <c r="A87" s="64"/>
      <c r="B87" s="58"/>
      <c r="C87" s="23">
        <v>130</v>
      </c>
      <c r="D87" s="24">
        <v>88</v>
      </c>
      <c r="E87" s="5">
        <v>28.545454545454501</v>
      </c>
      <c r="F87" s="5">
        <v>727.13165752443899</v>
      </c>
      <c r="G87" s="5">
        <v>65.148787043701901</v>
      </c>
      <c r="H87" s="11">
        <f t="shared" si="15"/>
        <v>8.9596961388677059</v>
      </c>
      <c r="I87" s="5">
        <v>931.36461879755075</v>
      </c>
      <c r="J87" s="5">
        <v>883.27855793534422</v>
      </c>
      <c r="K87" s="11">
        <f t="shared" si="16"/>
        <v>94.837031610209905</v>
      </c>
      <c r="L87" s="5">
        <v>811.57249113268801</v>
      </c>
      <c r="M87" s="5">
        <v>869.653674346912</v>
      </c>
      <c r="N87" s="6">
        <f t="shared" si="19"/>
        <v>107.15662295713867</v>
      </c>
      <c r="O87" s="5">
        <v>977.12176579351603</v>
      </c>
      <c r="P87" s="5">
        <v>882.70166147867997</v>
      </c>
      <c r="Q87" s="6">
        <f t="shared" si="17"/>
        <v>90.336915252506117</v>
      </c>
      <c r="R87" s="5">
        <v>928.70037604509298</v>
      </c>
      <c r="S87" s="5">
        <v>667.69327772679299</v>
      </c>
      <c r="T87" s="6">
        <f t="shared" si="14"/>
        <v>71.895446039355676</v>
      </c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</row>
    <row r="88" spans="1:36">
      <c r="A88" s="64"/>
      <c r="B88" s="58"/>
      <c r="C88" s="23">
        <v>132</v>
      </c>
      <c r="D88" s="24">
        <v>88</v>
      </c>
      <c r="E88" s="5">
        <v>28.545454545454501</v>
      </c>
      <c r="F88" s="5">
        <v>787.69372061558602</v>
      </c>
      <c r="G88" s="5">
        <v>175.52468414074301</v>
      </c>
      <c r="H88" s="11">
        <f t="shared" si="15"/>
        <v>22.283367195509658</v>
      </c>
      <c r="I88" s="5">
        <v>918.2231647141333</v>
      </c>
      <c r="J88" s="5">
        <v>907.04632445482196</v>
      </c>
      <c r="K88" s="11">
        <f t="shared" si="16"/>
        <v>98.782775180498632</v>
      </c>
      <c r="L88" s="5">
        <v>803.95466957323697</v>
      </c>
      <c r="M88" s="5">
        <v>629.25585723234406</v>
      </c>
      <c r="N88" s="6">
        <f t="shared" si="19"/>
        <v>78.270066839262441</v>
      </c>
      <c r="O88" s="5">
        <v>988.52065573693994</v>
      </c>
      <c r="P88" s="5">
        <v>1003.22203927557</v>
      </c>
      <c r="Q88" s="6">
        <f t="shared" si="17"/>
        <v>101.48721055582497</v>
      </c>
      <c r="R88" s="5">
        <v>948.55301094037497</v>
      </c>
      <c r="S88" s="5">
        <v>942.98335287306804</v>
      </c>
      <c r="T88" s="6">
        <f t="shared" si="14"/>
        <v>99.412825851263136</v>
      </c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</row>
    <row r="89" spans="1:36">
      <c r="A89" s="64"/>
      <c r="B89" s="58"/>
      <c r="C89" s="23">
        <v>134</v>
      </c>
      <c r="D89" s="24">
        <v>88</v>
      </c>
      <c r="E89" s="5">
        <v>28.545454545454501</v>
      </c>
      <c r="F89" s="5">
        <v>741.53236823889097</v>
      </c>
      <c r="G89" s="5">
        <v>180.92365864271699</v>
      </c>
      <c r="H89" s="11">
        <f t="shared" si="15"/>
        <v>24.398619182653249</v>
      </c>
      <c r="I89" s="5">
        <v>1386.6920540229432</v>
      </c>
      <c r="J89" s="5">
        <v>1125.0521627714631</v>
      </c>
      <c r="K89" s="11">
        <f t="shared" si="16"/>
        <v>81.132084049055123</v>
      </c>
      <c r="L89" s="5">
        <v>810.820388772765</v>
      </c>
      <c r="M89" s="5">
        <v>681.92941137739695</v>
      </c>
      <c r="N89" s="6">
        <f t="shared" si="19"/>
        <v>84.103633902145233</v>
      </c>
      <c r="O89" s="5">
        <v>1142.2339364366001</v>
      </c>
      <c r="P89" s="5">
        <v>1082.03120550689</v>
      </c>
      <c r="Q89" s="6">
        <f t="shared" si="17"/>
        <v>94.729386948743354</v>
      </c>
      <c r="R89" s="5">
        <v>981.25478784676</v>
      </c>
      <c r="S89" s="5">
        <v>904.83606502064902</v>
      </c>
      <c r="T89" s="6">
        <f t="shared" si="14"/>
        <v>92.212142679700719</v>
      </c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</row>
    <row r="90" spans="1:36">
      <c r="A90" s="64"/>
      <c r="B90" s="58"/>
      <c r="C90" s="23">
        <v>135</v>
      </c>
      <c r="D90" s="24">
        <v>88</v>
      </c>
      <c r="E90" s="5">
        <v>28.545454545454501</v>
      </c>
      <c r="F90" s="5">
        <v>717.353772101863</v>
      </c>
      <c r="G90" s="5">
        <v>138.95414091883299</v>
      </c>
      <c r="H90" s="11">
        <f t="shared" si="15"/>
        <v>19.370378510967353</v>
      </c>
      <c r="I90" s="5">
        <v>1123.2811531611571</v>
      </c>
      <c r="J90" s="5">
        <v>1143.1502046736668</v>
      </c>
      <c r="K90" s="11">
        <f t="shared" si="16"/>
        <v>101.7688404596297</v>
      </c>
      <c r="L90" s="5">
        <v>799.48169624477703</v>
      </c>
      <c r="M90" s="5">
        <v>646.22717282121096</v>
      </c>
      <c r="N90" s="6">
        <f t="shared" si="19"/>
        <v>80.830765214086369</v>
      </c>
      <c r="O90" s="5">
        <v>1104.92001818073</v>
      </c>
      <c r="P90" s="5">
        <v>1001.75884986734</v>
      </c>
      <c r="Q90" s="6">
        <f t="shared" si="17"/>
        <v>90.663471869823965</v>
      </c>
      <c r="R90" s="5">
        <v>906.49015651226296</v>
      </c>
      <c r="S90" s="5">
        <v>947.42284357608105</v>
      </c>
      <c r="T90" s="6">
        <f t="shared" si="14"/>
        <v>104.51551368426408</v>
      </c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</row>
    <row r="91" spans="1:36">
      <c r="A91" s="64"/>
      <c r="B91" s="58"/>
      <c r="C91" s="23">
        <v>136</v>
      </c>
      <c r="D91" s="24">
        <v>88</v>
      </c>
      <c r="E91" s="5">
        <v>28.545454545454501</v>
      </c>
      <c r="F91" s="5">
        <v>658.27764723131997</v>
      </c>
      <c r="G91" s="5">
        <v>178.21922010664301</v>
      </c>
      <c r="H91" s="11">
        <f t="shared" si="15"/>
        <v>27.073563997839418</v>
      </c>
      <c r="I91" s="5">
        <v>1113.93252686403</v>
      </c>
      <c r="J91" s="5">
        <v>1090.0022723176114</v>
      </c>
      <c r="K91" s="11">
        <f t="shared" si="16"/>
        <v>97.851732131946306</v>
      </c>
      <c r="L91" s="5">
        <v>636.63377059644699</v>
      </c>
      <c r="M91" s="5">
        <v>509.67416115379001</v>
      </c>
      <c r="N91" s="6">
        <f t="shared" si="19"/>
        <v>80.057669682883528</v>
      </c>
      <c r="O91" s="5">
        <v>949.50321178045499</v>
      </c>
      <c r="P91" s="5">
        <v>985.20076072035397</v>
      </c>
      <c r="Q91" s="6">
        <f t="shared" si="17"/>
        <v>103.75960275826355</v>
      </c>
      <c r="R91" s="5">
        <v>902.06282798745201</v>
      </c>
      <c r="S91" s="5">
        <v>946.15055217476299</v>
      </c>
      <c r="T91" s="6">
        <f t="shared" si="14"/>
        <v>104.88743387039602</v>
      </c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</row>
    <row r="92" spans="1:36">
      <c r="A92" s="64"/>
      <c r="B92" s="58" t="s">
        <v>10</v>
      </c>
      <c r="C92" s="23">
        <v>138</v>
      </c>
      <c r="D92" s="5">
        <v>29.33</v>
      </c>
      <c r="E92" s="5">
        <v>85.64609614728947</v>
      </c>
      <c r="F92" s="5">
        <v>679.65409093377002</v>
      </c>
      <c r="G92" s="5">
        <v>148.789286943912</v>
      </c>
      <c r="H92" s="11">
        <f t="shared" si="15"/>
        <v>21.891913685017606</v>
      </c>
      <c r="I92" s="5">
        <v>798.08278405631097</v>
      </c>
      <c r="J92" s="5">
        <v>806.03255278078802</v>
      </c>
      <c r="K92" s="11">
        <f t="shared" si="16"/>
        <v>100.99610828391408</v>
      </c>
      <c r="L92" s="5">
        <v>652.84666273212497</v>
      </c>
      <c r="M92" s="5">
        <v>454.69993377405802</v>
      </c>
      <c r="N92" s="6">
        <f t="shared" si="19"/>
        <v>69.64881031499273</v>
      </c>
      <c r="O92" s="5">
        <v>901.93785703647802</v>
      </c>
      <c r="P92" s="5">
        <v>860.855033137345</v>
      </c>
      <c r="Q92" s="6">
        <f t="shared" si="17"/>
        <v>95.445049392413793</v>
      </c>
      <c r="R92" s="5">
        <v>899.312801766505</v>
      </c>
      <c r="S92" s="5">
        <v>826.73434061247599</v>
      </c>
      <c r="T92" s="6">
        <f t="shared" si="14"/>
        <v>91.929564328288848</v>
      </c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</row>
    <row r="93" spans="1:36">
      <c r="A93" s="64"/>
      <c r="B93" s="58"/>
      <c r="C93" s="23">
        <v>139</v>
      </c>
      <c r="D93" s="5">
        <v>29.33</v>
      </c>
      <c r="E93" s="5">
        <v>85.64609614728947</v>
      </c>
      <c r="F93" s="5">
        <v>662.02014601612905</v>
      </c>
      <c r="G93" s="5">
        <v>164.93953933007501</v>
      </c>
      <c r="H93" s="11">
        <f t="shared" si="15"/>
        <v>24.914580065673185</v>
      </c>
      <c r="I93" s="5">
        <v>1029.7674709872099</v>
      </c>
      <c r="J93" s="5">
        <v>895.41462933467199</v>
      </c>
      <c r="K93" s="11">
        <f t="shared" si="16"/>
        <v>86.953089368443784</v>
      </c>
      <c r="L93" s="5">
        <v>717.312448560024</v>
      </c>
      <c r="M93" s="5">
        <v>479.872524552561</v>
      </c>
      <c r="N93" s="6">
        <f t="shared" si="19"/>
        <v>66.898675119313182</v>
      </c>
      <c r="O93" s="5">
        <v>948.39101417305505</v>
      </c>
      <c r="P93" s="5">
        <v>915.00012480721398</v>
      </c>
      <c r="Q93" s="6">
        <f t="shared" si="17"/>
        <v>96.479206480572145</v>
      </c>
      <c r="R93" s="5">
        <v>845.31200209770498</v>
      </c>
      <c r="S93" s="5">
        <v>810.49170566737098</v>
      </c>
      <c r="T93" s="6">
        <f t="shared" si="14"/>
        <v>95.880775814855951</v>
      </c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</row>
    <row r="94" spans="1:36">
      <c r="A94" s="64"/>
      <c r="B94" s="58"/>
      <c r="C94" s="23">
        <v>140</v>
      </c>
      <c r="D94" s="5">
        <v>29.33</v>
      </c>
      <c r="E94" s="5">
        <v>85.64609614728947</v>
      </c>
      <c r="F94" s="5">
        <v>634.20842539793</v>
      </c>
      <c r="G94" s="5">
        <v>181.862372814765</v>
      </c>
      <c r="H94" s="11">
        <f t="shared" si="15"/>
        <v>28.675489875533682</v>
      </c>
      <c r="I94" s="5">
        <v>952.08974203156799</v>
      </c>
      <c r="J94" s="5">
        <v>878.92289332380994</v>
      </c>
      <c r="K94" s="11">
        <f t="shared" si="16"/>
        <v>92.31513107665306</v>
      </c>
      <c r="L94" s="5">
        <v>696.937010305341</v>
      </c>
      <c r="M94" s="5">
        <v>543.74112951039399</v>
      </c>
      <c r="N94" s="6">
        <f t="shared" si="19"/>
        <v>78.018690566048562</v>
      </c>
      <c r="O94" s="5">
        <v>952.15262302951305</v>
      </c>
      <c r="P94" s="5">
        <v>873.56038914859596</v>
      </c>
      <c r="Q94" s="6">
        <f t="shared" si="17"/>
        <v>91.745836541325048</v>
      </c>
      <c r="R94" s="5">
        <v>902.59920789176397</v>
      </c>
      <c r="S94" s="5">
        <v>857.96235022132998</v>
      </c>
      <c r="T94" s="6">
        <f t="shared" si="14"/>
        <v>95.054631415565495</v>
      </c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</row>
    <row r="95" spans="1:36">
      <c r="A95" s="64"/>
      <c r="B95" s="58"/>
      <c r="C95" s="23">
        <v>142</v>
      </c>
      <c r="D95" s="5">
        <v>29.33</v>
      </c>
      <c r="E95" s="5">
        <v>85.64609614728947</v>
      </c>
      <c r="F95" s="5">
        <v>566.36914403815604</v>
      </c>
      <c r="G95" s="5">
        <v>163.29972408842201</v>
      </c>
      <c r="H95" s="11">
        <f t="shared" si="15"/>
        <v>28.832736706684109</v>
      </c>
      <c r="I95" s="5">
        <v>1134.8509169717299</v>
      </c>
      <c r="J95" s="5">
        <v>780.51714595342105</v>
      </c>
      <c r="K95" s="11">
        <f t="shared" si="16"/>
        <v>68.777064395046381</v>
      </c>
      <c r="L95" s="5"/>
      <c r="M95" s="5"/>
      <c r="N95" s="6"/>
      <c r="O95" s="5">
        <v>912.62749576768397</v>
      </c>
      <c r="P95" s="5">
        <v>831.90795978468498</v>
      </c>
      <c r="Q95" s="6">
        <f t="shared" si="17"/>
        <v>91.155259253382525</v>
      </c>
      <c r="R95" s="5">
        <v>862.75878041447402</v>
      </c>
      <c r="S95" s="5">
        <v>884.22480839831201</v>
      </c>
      <c r="T95" s="6">
        <f t="shared" si="14"/>
        <v>102.48806833046957</v>
      </c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</row>
    <row r="96" spans="1:36">
      <c r="A96" s="64"/>
      <c r="B96" s="58"/>
      <c r="C96" s="23">
        <v>144</v>
      </c>
      <c r="D96" s="5">
        <v>29.33</v>
      </c>
      <c r="E96" s="5">
        <v>85.64609614728947</v>
      </c>
      <c r="F96" s="5">
        <v>724.543083632773</v>
      </c>
      <c r="G96" s="5">
        <v>196.96485678590901</v>
      </c>
      <c r="H96" s="11">
        <f t="shared" si="15"/>
        <v>27.184699051759708</v>
      </c>
      <c r="I96" s="5">
        <v>1082.4597817149299</v>
      </c>
      <c r="J96" s="5">
        <v>910.19881944898395</v>
      </c>
      <c r="K96" s="11">
        <f t="shared" si="16"/>
        <v>84.086155885345264</v>
      </c>
      <c r="L96" s="5">
        <v>703.26429615326902</v>
      </c>
      <c r="M96" s="5">
        <v>341.70566870277401</v>
      </c>
      <c r="N96" s="6">
        <f t="shared" ref="N96:N123" si="20">M96/L96*100</f>
        <v>48.588513674281977</v>
      </c>
      <c r="O96" s="5">
        <v>1003.89104071922</v>
      </c>
      <c r="P96" s="5">
        <v>968.03349669271995</v>
      </c>
      <c r="Q96" s="6">
        <f t="shared" si="17"/>
        <v>96.428143835130697</v>
      </c>
      <c r="R96" s="5">
        <v>1305.4533817625099</v>
      </c>
      <c r="S96" s="5">
        <v>1507.05224647565</v>
      </c>
      <c r="T96" s="6">
        <f t="shared" si="14"/>
        <v>115.4428237369119</v>
      </c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</row>
    <row r="97" spans="1:36">
      <c r="A97" s="64"/>
      <c r="B97" s="58"/>
      <c r="C97" s="23">
        <v>146</v>
      </c>
      <c r="D97" s="5">
        <v>29.33</v>
      </c>
      <c r="E97" s="5">
        <v>85.64609614728947</v>
      </c>
      <c r="F97" s="5">
        <v>641.24152497187799</v>
      </c>
      <c r="G97" s="5">
        <v>193.77025429204201</v>
      </c>
      <c r="H97" s="11">
        <f t="shared" si="15"/>
        <v>30.217982888824913</v>
      </c>
      <c r="I97" s="5">
        <v>1242.20209323625</v>
      </c>
      <c r="J97" s="5">
        <v>929.30522264295598</v>
      </c>
      <c r="K97" s="11">
        <f t="shared" si="16"/>
        <v>74.81111388420554</v>
      </c>
      <c r="L97" s="5">
        <v>931.13799970782702</v>
      </c>
      <c r="M97" s="5">
        <v>499.89631044177497</v>
      </c>
      <c r="N97" s="6">
        <f t="shared" si="20"/>
        <v>53.686597539637802</v>
      </c>
      <c r="O97" s="5">
        <v>943.18879935718405</v>
      </c>
      <c r="P97" s="5">
        <v>940.68692279829804</v>
      </c>
      <c r="Q97" s="6">
        <f t="shared" si="17"/>
        <v>99.734742761937895</v>
      </c>
      <c r="R97" s="5">
        <v>1193.46348271684</v>
      </c>
      <c r="S97" s="5">
        <v>1326.85196880176</v>
      </c>
      <c r="T97" s="6">
        <f t="shared" si="14"/>
        <v>111.17658713622893</v>
      </c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</row>
    <row r="98" spans="1:36">
      <c r="A98" s="64"/>
      <c r="B98" s="58"/>
      <c r="C98" s="23">
        <v>148</v>
      </c>
      <c r="D98" s="5">
        <v>29.33</v>
      </c>
      <c r="E98" s="5">
        <v>85.64609614728947</v>
      </c>
      <c r="F98" s="5">
        <v>672.93957357525903</v>
      </c>
      <c r="G98" s="5">
        <v>181.045166202633</v>
      </c>
      <c r="H98" s="11">
        <f t="shared" si="15"/>
        <v>26.90362899015711</v>
      </c>
      <c r="I98" s="5">
        <v>1284.4119290537101</v>
      </c>
      <c r="J98" s="5">
        <v>910.619467205354</v>
      </c>
      <c r="K98" s="11">
        <f t="shared" si="16"/>
        <v>70.897774040159561</v>
      </c>
      <c r="L98" s="5">
        <v>781.45251900208905</v>
      </c>
      <c r="M98" s="5">
        <v>381.46861299501398</v>
      </c>
      <c r="N98" s="6">
        <f t="shared" si="20"/>
        <v>48.815328342935985</v>
      </c>
      <c r="O98" s="5">
        <v>965.05330331838502</v>
      </c>
      <c r="P98" s="5">
        <v>957.80718211176304</v>
      </c>
      <c r="Q98" s="6">
        <f t="shared" si="17"/>
        <v>99.249148085219147</v>
      </c>
      <c r="R98" s="5">
        <v>1193.25424548315</v>
      </c>
      <c r="S98" s="5">
        <v>989.71725783794204</v>
      </c>
      <c r="T98" s="6">
        <f t="shared" si="14"/>
        <v>82.942697382753025</v>
      </c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</row>
    <row r="99" spans="1:36">
      <c r="A99" s="64"/>
      <c r="B99" s="58"/>
      <c r="C99" s="23">
        <v>151</v>
      </c>
      <c r="D99" s="5">
        <v>29.33</v>
      </c>
      <c r="E99" s="5">
        <v>85.64609614728947</v>
      </c>
      <c r="F99" s="5">
        <v>638.68952175514596</v>
      </c>
      <c r="G99" s="5">
        <v>199.266095919729</v>
      </c>
      <c r="H99" s="11">
        <f t="shared" ref="H99:H130" si="21">G99/F99*100</f>
        <v>31.199211687728539</v>
      </c>
      <c r="I99" s="5">
        <v>1400.7272321544001</v>
      </c>
      <c r="J99" s="5">
        <v>866.14695823817101</v>
      </c>
      <c r="K99" s="11">
        <f t="shared" ref="K99:K130" si="22">J99/I99*100</f>
        <v>61.835519318489048</v>
      </c>
      <c r="L99" s="5">
        <v>615.07036204290603</v>
      </c>
      <c r="M99" s="5">
        <v>361.57032154105701</v>
      </c>
      <c r="N99" s="6">
        <f t="shared" si="20"/>
        <v>58.785196597691801</v>
      </c>
      <c r="O99" s="5">
        <v>996.66037505919496</v>
      </c>
      <c r="P99" s="5">
        <v>912.35014338593999</v>
      </c>
      <c r="Q99" s="6">
        <f t="shared" si="17"/>
        <v>91.540726030344331</v>
      </c>
      <c r="R99" s="5">
        <v>780.31186094499003</v>
      </c>
      <c r="S99" s="5">
        <v>774.61335213484404</v>
      </c>
      <c r="T99" s="6">
        <f t="shared" si="14"/>
        <v>99.269713931652291</v>
      </c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</row>
    <row r="100" spans="1:36">
      <c r="A100" s="64"/>
      <c r="B100" s="58"/>
      <c r="C100" s="23">
        <v>153</v>
      </c>
      <c r="D100" s="5">
        <v>29.33</v>
      </c>
      <c r="E100" s="5">
        <v>85.64609614728947</v>
      </c>
      <c r="F100" s="5">
        <v>645.85576400213301</v>
      </c>
      <c r="G100" s="5">
        <v>223.38336796902999</v>
      </c>
      <c r="H100" s="11">
        <f t="shared" si="21"/>
        <v>34.587191199596113</v>
      </c>
      <c r="I100" s="5">
        <v>1102.49532366986</v>
      </c>
      <c r="J100" s="5">
        <v>802.99986951715596</v>
      </c>
      <c r="K100" s="11">
        <f t="shared" si="22"/>
        <v>72.834764218701821</v>
      </c>
      <c r="L100" s="5">
        <v>568.89232597888702</v>
      </c>
      <c r="M100" s="5">
        <v>361.587540033979</v>
      </c>
      <c r="N100" s="6">
        <f t="shared" si="20"/>
        <v>63.559925757795931</v>
      </c>
      <c r="O100" s="5">
        <v>814.72950296822</v>
      </c>
      <c r="P100" s="5">
        <v>963.42781815947205</v>
      </c>
      <c r="Q100" s="6">
        <f t="shared" si="17"/>
        <v>118.25124960487068</v>
      </c>
      <c r="R100" s="5">
        <v>756.76487349620595</v>
      </c>
      <c r="S100" s="5">
        <v>761.67767137015096</v>
      </c>
      <c r="T100" s="6">
        <f t="shared" si="14"/>
        <v>100.64918418467921</v>
      </c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</row>
    <row r="101" spans="1:36">
      <c r="A101" s="64"/>
      <c r="B101" s="58"/>
      <c r="C101" s="23">
        <v>155</v>
      </c>
      <c r="D101" s="5">
        <v>29.33</v>
      </c>
      <c r="E101" s="5">
        <v>85.64609614728947</v>
      </c>
      <c r="F101" s="5">
        <v>688.01954082306304</v>
      </c>
      <c r="G101" s="5">
        <v>314.360475431206</v>
      </c>
      <c r="H101" s="11">
        <f t="shared" si="21"/>
        <v>45.690631846755878</v>
      </c>
      <c r="I101" s="5">
        <v>1110.9788042344101</v>
      </c>
      <c r="J101" s="5">
        <v>853.87051851312299</v>
      </c>
      <c r="K101" s="11">
        <f t="shared" si="22"/>
        <v>76.857498564208555</v>
      </c>
      <c r="L101" s="5">
        <v>510.15382642031199</v>
      </c>
      <c r="M101" s="5">
        <v>314.49482276535798</v>
      </c>
      <c r="N101" s="6">
        <f t="shared" si="20"/>
        <v>61.647057510502336</v>
      </c>
      <c r="O101" s="5">
        <v>870.43887521871204</v>
      </c>
      <c r="P101" s="5">
        <v>901.88023589348802</v>
      </c>
      <c r="Q101" s="6">
        <f t="shared" ref="Q101:Q132" si="23">P101/O101*100</f>
        <v>103.61212734976661</v>
      </c>
      <c r="R101" s="5">
        <v>750.56744391321297</v>
      </c>
      <c r="S101" s="5">
        <v>891.04065547323501</v>
      </c>
      <c r="T101" s="6">
        <f t="shared" si="14"/>
        <v>118.7156014691552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</row>
    <row r="102" spans="1:36">
      <c r="A102" s="64"/>
      <c r="B102" s="58"/>
      <c r="C102" s="23">
        <v>156</v>
      </c>
      <c r="D102" s="5">
        <v>29.33</v>
      </c>
      <c r="E102" s="5">
        <v>85.64609614728947</v>
      </c>
      <c r="F102" s="5">
        <v>622.631758480548</v>
      </c>
      <c r="G102" s="5">
        <v>339.836058626343</v>
      </c>
      <c r="H102" s="11">
        <f t="shared" si="21"/>
        <v>54.5805853937918</v>
      </c>
      <c r="I102" s="5">
        <v>1222.3031288260499</v>
      </c>
      <c r="J102" s="5">
        <v>849.64432821197897</v>
      </c>
      <c r="K102" s="11">
        <f t="shared" si="22"/>
        <v>69.511752704749455</v>
      </c>
      <c r="L102" s="5">
        <v>670.55975923838605</v>
      </c>
      <c r="M102" s="5">
        <v>359.31812554748097</v>
      </c>
      <c r="N102" s="6">
        <f t="shared" si="20"/>
        <v>53.584802934728785</v>
      </c>
      <c r="O102" s="5">
        <v>830.40296243816101</v>
      </c>
      <c r="P102" s="5">
        <v>891.91923409910498</v>
      </c>
      <c r="Q102" s="6">
        <f t="shared" si="23"/>
        <v>107.40800243297844</v>
      </c>
      <c r="R102" s="5">
        <v>797.40133596069097</v>
      </c>
      <c r="S102" s="5">
        <v>889.05848993487598</v>
      </c>
      <c r="T102" s="6">
        <f t="shared" si="14"/>
        <v>111.49448211843772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</row>
    <row r="103" spans="1:36">
      <c r="A103" s="64"/>
      <c r="B103" s="58"/>
      <c r="C103" s="23">
        <v>157</v>
      </c>
      <c r="D103" s="5">
        <v>29.33</v>
      </c>
      <c r="E103" s="5">
        <v>85.64609614728947</v>
      </c>
      <c r="F103" s="5">
        <v>770.02339298448805</v>
      </c>
      <c r="G103" s="5">
        <v>330.77107037305802</v>
      </c>
      <c r="H103" s="11">
        <f t="shared" si="21"/>
        <v>42.955976842605004</v>
      </c>
      <c r="I103" s="5">
        <v>1000.28111627958</v>
      </c>
      <c r="J103" s="5">
        <v>780.81811568103501</v>
      </c>
      <c r="K103" s="11">
        <f t="shared" si="22"/>
        <v>78.059867668520027</v>
      </c>
      <c r="L103" s="5">
        <v>651.905385480728</v>
      </c>
      <c r="M103" s="5">
        <v>376.62061886985703</v>
      </c>
      <c r="N103" s="6">
        <f t="shared" si="20"/>
        <v>57.772282183576294</v>
      </c>
      <c r="O103" s="5">
        <v>929.79721910459398</v>
      </c>
      <c r="P103" s="5">
        <v>899.99933135251001</v>
      </c>
      <c r="Q103" s="6">
        <f t="shared" si="23"/>
        <v>96.795227266781922</v>
      </c>
      <c r="R103" s="5">
        <v>884.446365956156</v>
      </c>
      <c r="S103" s="5">
        <v>906.50031905089804</v>
      </c>
      <c r="T103" s="6">
        <f t="shared" si="14"/>
        <v>102.49353199285297</v>
      </c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</row>
    <row r="104" spans="1:36">
      <c r="A104" s="64"/>
      <c r="B104" s="58" t="s">
        <v>11</v>
      </c>
      <c r="C104" s="23">
        <v>158</v>
      </c>
      <c r="D104" s="5">
        <v>88</v>
      </c>
      <c r="E104" s="5">
        <v>28.545454545454501</v>
      </c>
      <c r="F104" s="5">
        <v>707.82127867973099</v>
      </c>
      <c r="G104" s="5">
        <v>215.99699468217801</v>
      </c>
      <c r="H104" s="11">
        <f t="shared" si="21"/>
        <v>30.515753225880417</v>
      </c>
      <c r="I104" s="5">
        <v>1154.65998640676</v>
      </c>
      <c r="J104" s="5">
        <v>1170.98167994401</v>
      </c>
      <c r="K104" s="11">
        <f t="shared" si="22"/>
        <v>101.41354976611272</v>
      </c>
      <c r="L104" s="5">
        <v>494.92334382060199</v>
      </c>
      <c r="M104" s="5">
        <v>566.30425021537303</v>
      </c>
      <c r="N104" s="6">
        <f t="shared" si="20"/>
        <v>114.422618630946</v>
      </c>
      <c r="O104" s="5">
        <v>856.36549972864998</v>
      </c>
      <c r="P104" s="5">
        <v>870.88326972080495</v>
      </c>
      <c r="Q104" s="6">
        <f t="shared" si="23"/>
        <v>101.69527730820019</v>
      </c>
      <c r="R104" s="5">
        <v>793.77874989393001</v>
      </c>
      <c r="S104" s="5">
        <v>821.06852600954198</v>
      </c>
      <c r="T104" s="6">
        <f t="shared" si="14"/>
        <v>103.43795750632762</v>
      </c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</row>
    <row r="105" spans="1:36">
      <c r="A105" s="64"/>
      <c r="B105" s="58"/>
      <c r="C105" s="23">
        <v>160</v>
      </c>
      <c r="D105" s="5">
        <v>88</v>
      </c>
      <c r="E105" s="5">
        <v>28.545454545454501</v>
      </c>
      <c r="F105" s="5">
        <v>748.99897130473801</v>
      </c>
      <c r="G105" s="5">
        <v>267.08313268814197</v>
      </c>
      <c r="H105" s="11">
        <f t="shared" si="21"/>
        <v>35.658678171865802</v>
      </c>
      <c r="I105" s="5">
        <v>1189.0754730794699</v>
      </c>
      <c r="J105" s="5">
        <v>1241.2520119026699</v>
      </c>
      <c r="K105" s="11">
        <f t="shared" si="22"/>
        <v>104.38799218421966</v>
      </c>
      <c r="L105" s="5">
        <v>724.51560418063605</v>
      </c>
      <c r="M105" s="5">
        <v>592.30775259645497</v>
      </c>
      <c r="N105" s="6">
        <f t="shared" si="20"/>
        <v>81.752242350432653</v>
      </c>
      <c r="O105" s="5">
        <v>913.24790019343698</v>
      </c>
      <c r="P105" s="5">
        <v>866.74332887040998</v>
      </c>
      <c r="Q105" s="6">
        <f t="shared" si="23"/>
        <v>94.907782288557499</v>
      </c>
      <c r="R105" s="5">
        <v>876.99922885853505</v>
      </c>
      <c r="S105" s="5">
        <v>871.75938914799701</v>
      </c>
      <c r="T105" s="6">
        <f t="shared" si="14"/>
        <v>99.402526303545557</v>
      </c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</row>
    <row r="106" spans="1:36">
      <c r="A106" s="64"/>
      <c r="B106" s="58"/>
      <c r="C106" s="23">
        <v>162</v>
      </c>
      <c r="D106" s="5">
        <v>88</v>
      </c>
      <c r="E106" s="5">
        <v>28.545454545454501</v>
      </c>
      <c r="F106" s="5">
        <v>704.27559826963898</v>
      </c>
      <c r="G106" s="5">
        <v>257.30616728173499</v>
      </c>
      <c r="H106" s="11">
        <f t="shared" si="21"/>
        <v>36.534869007803209</v>
      </c>
      <c r="I106" s="5">
        <v>1252.3036577729499</v>
      </c>
      <c r="J106" s="5">
        <v>1242.3125798025001</v>
      </c>
      <c r="K106" s="11">
        <f t="shared" si="22"/>
        <v>99.202184078243633</v>
      </c>
      <c r="L106" s="5">
        <v>747.73463914364197</v>
      </c>
      <c r="M106" s="5">
        <v>718.49815788804403</v>
      </c>
      <c r="N106" s="6">
        <f t="shared" si="20"/>
        <v>96.089992395018413</v>
      </c>
      <c r="O106" s="5">
        <v>975.18943797038696</v>
      </c>
      <c r="P106" s="5">
        <v>877.46928319363201</v>
      </c>
      <c r="Q106" s="6">
        <f t="shared" si="23"/>
        <v>89.979366985338245</v>
      </c>
      <c r="R106" s="5">
        <v>840.14597530071501</v>
      </c>
      <c r="S106" s="5">
        <v>861.56776522361099</v>
      </c>
      <c r="T106" s="6">
        <f t="shared" si="14"/>
        <v>102.54976998672505</v>
      </c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</row>
    <row r="107" spans="1:36">
      <c r="A107" s="64"/>
      <c r="B107" s="58"/>
      <c r="C107" s="23">
        <v>165</v>
      </c>
      <c r="D107" s="5">
        <v>88</v>
      </c>
      <c r="E107" s="5">
        <v>28.545454545454501</v>
      </c>
      <c r="F107" s="5">
        <v>721.93985684042002</v>
      </c>
      <c r="G107" s="5">
        <v>230.38145896397899</v>
      </c>
      <c r="H107" s="11">
        <f t="shared" si="21"/>
        <v>31.91144757850698</v>
      </c>
      <c r="I107" s="5">
        <v>1222.4160657146599</v>
      </c>
      <c r="J107" s="5">
        <v>1197.6758988638701</v>
      </c>
      <c r="K107" s="11">
        <f t="shared" si="22"/>
        <v>97.976125515306762</v>
      </c>
      <c r="L107" s="5">
        <v>722.60857837513197</v>
      </c>
      <c r="M107" s="5">
        <v>549.67621676358704</v>
      </c>
      <c r="N107" s="6">
        <f t="shared" si="20"/>
        <v>76.068321524717703</v>
      </c>
      <c r="O107" s="5">
        <v>966.32094755040396</v>
      </c>
      <c r="P107" s="5">
        <v>907.93794516115804</v>
      </c>
      <c r="Q107" s="6">
        <f t="shared" si="23"/>
        <v>93.958218277556213</v>
      </c>
      <c r="R107" s="5">
        <v>815.72535755293495</v>
      </c>
      <c r="S107" s="5">
        <v>806.24778006288398</v>
      </c>
      <c r="T107" s="6">
        <f t="shared" si="14"/>
        <v>98.83814112160465</v>
      </c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</row>
    <row r="108" spans="1:36">
      <c r="A108" s="64"/>
      <c r="B108" s="58"/>
      <c r="C108" s="23">
        <v>167</v>
      </c>
      <c r="D108" s="5">
        <v>88</v>
      </c>
      <c r="E108" s="5">
        <v>28.545454545454501</v>
      </c>
      <c r="F108" s="5">
        <v>785.78963507005301</v>
      </c>
      <c r="G108" s="5">
        <v>180.064297982547</v>
      </c>
      <c r="H108" s="11">
        <f t="shared" si="21"/>
        <v>22.915076751616137</v>
      </c>
      <c r="I108" s="5">
        <v>1250.3374530373701</v>
      </c>
      <c r="J108" s="5">
        <v>1209.0441245012701</v>
      </c>
      <c r="K108" s="11">
        <f t="shared" si="22"/>
        <v>96.697425288206105</v>
      </c>
      <c r="L108" s="5">
        <v>797.79962828129999</v>
      </c>
      <c r="M108" s="5">
        <v>794.20576504939095</v>
      </c>
      <c r="N108" s="6">
        <f t="shared" si="20"/>
        <v>99.549528088944925</v>
      </c>
      <c r="O108" s="5">
        <v>953.99660677486997</v>
      </c>
      <c r="P108" s="5">
        <v>877.95626042469996</v>
      </c>
      <c r="Q108" s="6">
        <f t="shared" si="23"/>
        <v>92.029285449218108</v>
      </c>
      <c r="R108" s="5">
        <v>872.05295280507801</v>
      </c>
      <c r="S108" s="5">
        <v>831.77567140014196</v>
      </c>
      <c r="T108" s="6">
        <f t="shared" si="14"/>
        <v>95.381326182615553</v>
      </c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</row>
    <row r="109" spans="1:36">
      <c r="A109" s="64"/>
      <c r="B109" s="58"/>
      <c r="C109" s="23">
        <v>169</v>
      </c>
      <c r="D109" s="5">
        <v>88</v>
      </c>
      <c r="E109" s="5">
        <v>28.545454545454501</v>
      </c>
      <c r="F109" s="5">
        <v>727.03898690802703</v>
      </c>
      <c r="G109" s="5">
        <v>182.35414999218401</v>
      </c>
      <c r="H109" s="11">
        <f t="shared" si="21"/>
        <v>25.08175672500111</v>
      </c>
      <c r="I109" s="5">
        <v>1144.68459660143</v>
      </c>
      <c r="J109" s="5">
        <v>1228.70954708566</v>
      </c>
      <c r="K109" s="11">
        <f t="shared" si="22"/>
        <v>107.34044563312027</v>
      </c>
      <c r="L109" s="5">
        <v>780.73825543365103</v>
      </c>
      <c r="M109" s="5">
        <v>811.25248112450402</v>
      </c>
      <c r="N109" s="6">
        <f t="shared" si="20"/>
        <v>103.90838100714102</v>
      </c>
      <c r="O109" s="5">
        <v>900.03642913501596</v>
      </c>
      <c r="P109" s="5">
        <v>939.52254574845699</v>
      </c>
      <c r="Q109" s="6">
        <f t="shared" si="23"/>
        <v>104.38716871175863</v>
      </c>
      <c r="R109" s="5">
        <v>818.74332683014995</v>
      </c>
      <c r="S109" s="5">
        <v>835.52527132565206</v>
      </c>
      <c r="T109" s="6">
        <f t="shared" si="14"/>
        <v>102.04971985060021</v>
      </c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</row>
    <row r="110" spans="1:36">
      <c r="A110" s="64"/>
      <c r="B110" s="58"/>
      <c r="C110" s="23">
        <v>172</v>
      </c>
      <c r="D110" s="5">
        <v>88</v>
      </c>
      <c r="E110" s="5">
        <v>28.545454545454501</v>
      </c>
      <c r="F110" s="5">
        <v>817.85690513815996</v>
      </c>
      <c r="G110" s="5">
        <v>217.26429687324901</v>
      </c>
      <c r="H110" s="11">
        <f t="shared" si="21"/>
        <v>26.565074588023034</v>
      </c>
      <c r="I110" s="5">
        <v>1236.76705926314</v>
      </c>
      <c r="J110" s="5">
        <v>1209.93136274119</v>
      </c>
      <c r="K110" s="11">
        <f t="shared" si="22"/>
        <v>97.830173732316368</v>
      </c>
      <c r="L110" s="5">
        <v>757.79238763015996</v>
      </c>
      <c r="M110" s="5">
        <v>638.00351947955005</v>
      </c>
      <c r="N110" s="6">
        <f t="shared" si="20"/>
        <v>84.192389616735923</v>
      </c>
      <c r="O110" s="5">
        <v>983.65779485151995</v>
      </c>
      <c r="P110" s="5">
        <v>898.76116846003504</v>
      </c>
      <c r="Q110" s="6">
        <f t="shared" si="23"/>
        <v>91.369292569444866</v>
      </c>
      <c r="R110" s="5">
        <v>913.52166290193804</v>
      </c>
      <c r="S110" s="5">
        <v>879.64572076034199</v>
      </c>
      <c r="T110" s="6">
        <f t="shared" si="14"/>
        <v>96.291719888285513</v>
      </c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</row>
    <row r="111" spans="1:36">
      <c r="A111" s="64"/>
      <c r="B111" s="58"/>
      <c r="C111" s="23">
        <v>174</v>
      </c>
      <c r="D111" s="5">
        <v>88</v>
      </c>
      <c r="E111" s="5">
        <v>28.545454545454501</v>
      </c>
      <c r="F111" s="5">
        <v>703.635845971241</v>
      </c>
      <c r="G111" s="5">
        <v>203.103213699599</v>
      </c>
      <c r="H111" s="11">
        <f t="shared" si="21"/>
        <v>28.864819048445728</v>
      </c>
      <c r="I111" s="5">
        <v>1169.22746134206</v>
      </c>
      <c r="J111" s="5">
        <v>1254.8172587557699</v>
      </c>
      <c r="K111" s="11">
        <f t="shared" si="22"/>
        <v>107.3202007516543</v>
      </c>
      <c r="L111" s="5">
        <v>699.97706990293398</v>
      </c>
      <c r="M111" s="5">
        <v>686.098878203102</v>
      </c>
      <c r="N111" s="6">
        <f t="shared" si="20"/>
        <v>98.017336239063297</v>
      </c>
      <c r="O111" s="5">
        <v>929.96900050211605</v>
      </c>
      <c r="P111" s="5">
        <v>939.34297345714401</v>
      </c>
      <c r="Q111" s="6">
        <f t="shared" si="23"/>
        <v>101.00798768023091</v>
      </c>
      <c r="R111" s="5">
        <v>867.122316675447</v>
      </c>
      <c r="S111" s="5">
        <v>909.20125883743594</v>
      </c>
      <c r="T111" s="6">
        <f t="shared" si="14"/>
        <v>104.8527112441668</v>
      </c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</row>
    <row r="112" spans="1:36">
      <c r="A112" s="64"/>
      <c r="B112" s="58"/>
      <c r="C112" s="23">
        <v>176</v>
      </c>
      <c r="D112" s="5">
        <v>88</v>
      </c>
      <c r="E112" s="5">
        <v>28.545454545454501</v>
      </c>
      <c r="F112" s="5">
        <v>745.86927234337099</v>
      </c>
      <c r="G112" s="5">
        <v>216.32094942079999</v>
      </c>
      <c r="H112" s="11">
        <f t="shared" si="21"/>
        <v>29.002528652395497</v>
      </c>
      <c r="I112" s="5">
        <v>1230.3714543972101</v>
      </c>
      <c r="J112" s="5">
        <v>1208.84502293061</v>
      </c>
      <c r="K112" s="11">
        <f t="shared" si="22"/>
        <v>98.25041198821161</v>
      </c>
      <c r="L112" s="5">
        <v>741.80833538178194</v>
      </c>
      <c r="M112" s="5">
        <v>582.92092248106405</v>
      </c>
      <c r="N112" s="6">
        <f t="shared" si="20"/>
        <v>78.581069351432362</v>
      </c>
      <c r="O112" s="5">
        <v>956.73557844664299</v>
      </c>
      <c r="P112" s="5">
        <v>922.44520428287501</v>
      </c>
      <c r="Q112" s="6">
        <f t="shared" si="23"/>
        <v>96.41589850568306</v>
      </c>
      <c r="R112" s="5">
        <v>901.67534525431597</v>
      </c>
      <c r="S112" s="5">
        <v>860.07828323391095</v>
      </c>
      <c r="T112" s="6">
        <f t="shared" si="14"/>
        <v>95.386691868715488</v>
      </c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</row>
    <row r="113" spans="1:36">
      <c r="A113" s="64"/>
      <c r="B113" s="58"/>
      <c r="C113" s="23">
        <v>177</v>
      </c>
      <c r="D113" s="5">
        <v>88</v>
      </c>
      <c r="E113" s="5">
        <v>28.545454545454501</v>
      </c>
      <c r="F113" s="5">
        <v>717.57466619788204</v>
      </c>
      <c r="G113" s="5">
        <v>213.051664966213</v>
      </c>
      <c r="H113" s="11">
        <f t="shared" si="21"/>
        <v>29.690522115988529</v>
      </c>
      <c r="I113" s="5">
        <v>1082.38792468764</v>
      </c>
      <c r="J113" s="5">
        <v>1162.35601502279</v>
      </c>
      <c r="K113" s="11">
        <f t="shared" si="22"/>
        <v>107.38811737559134</v>
      </c>
      <c r="L113" s="5">
        <v>598.01345361368601</v>
      </c>
      <c r="M113" s="5">
        <v>570.63300306256895</v>
      </c>
      <c r="N113" s="6">
        <f t="shared" si="20"/>
        <v>95.421432346436021</v>
      </c>
      <c r="O113" s="5">
        <v>872.12558978209995</v>
      </c>
      <c r="P113" s="5">
        <v>934.41969454915102</v>
      </c>
      <c r="Q113" s="6">
        <f t="shared" si="23"/>
        <v>107.14279061374809</v>
      </c>
      <c r="R113" s="5">
        <v>795.98638743913295</v>
      </c>
      <c r="S113" s="5">
        <v>866.78922658380804</v>
      </c>
      <c r="T113" s="6">
        <f t="shared" si="14"/>
        <v>108.89498115319078</v>
      </c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</row>
    <row r="114" spans="1:36">
      <c r="A114" s="64"/>
      <c r="B114" s="58"/>
      <c r="C114" s="23">
        <v>178</v>
      </c>
      <c r="D114" s="5">
        <v>88</v>
      </c>
      <c r="E114" s="5">
        <v>28.545454545454501</v>
      </c>
      <c r="F114" s="5">
        <v>703.14337559145099</v>
      </c>
      <c r="G114" s="5">
        <v>196.536234875026</v>
      </c>
      <c r="H114" s="11">
        <f t="shared" si="21"/>
        <v>27.95108959246171</v>
      </c>
      <c r="I114" s="5">
        <v>1143.5898533029899</v>
      </c>
      <c r="J114" s="5">
        <v>1167.2276706224</v>
      </c>
      <c r="K114" s="11">
        <f t="shared" si="22"/>
        <v>102.06698382738686</v>
      </c>
      <c r="L114" s="5">
        <v>679.17568755271895</v>
      </c>
      <c r="M114" s="5">
        <v>573.48306038838803</v>
      </c>
      <c r="N114" s="6">
        <f t="shared" si="20"/>
        <v>84.438102084429104</v>
      </c>
      <c r="O114" s="5">
        <v>969.40998195472298</v>
      </c>
      <c r="P114" s="5">
        <v>916.97552711086598</v>
      </c>
      <c r="Q114" s="6">
        <f t="shared" si="23"/>
        <v>94.591096046058041</v>
      </c>
      <c r="R114" s="5">
        <v>864.81104438522698</v>
      </c>
      <c r="S114" s="5">
        <v>918.44311374258098</v>
      </c>
      <c r="T114" s="6">
        <f t="shared" si="14"/>
        <v>106.20159394419851</v>
      </c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</row>
    <row r="115" spans="1:36">
      <c r="A115" s="65" t="s">
        <v>16</v>
      </c>
      <c r="B115" s="58" t="s">
        <v>7</v>
      </c>
      <c r="C115" s="23">
        <v>70</v>
      </c>
      <c r="D115" s="24">
        <v>88</v>
      </c>
      <c r="E115" s="5">
        <v>28.545454545454501</v>
      </c>
      <c r="F115" s="5">
        <v>917.46405175869904</v>
      </c>
      <c r="G115" s="5">
        <v>442.06715854448697</v>
      </c>
      <c r="H115" s="11">
        <f t="shared" si="21"/>
        <v>48.183594517636145</v>
      </c>
      <c r="I115" s="5">
        <v>947.96862294596269</v>
      </c>
      <c r="J115" s="5">
        <v>69.249106721503608</v>
      </c>
      <c r="K115" s="11">
        <f t="shared" si="22"/>
        <v>7.3049998750276179</v>
      </c>
      <c r="L115" s="5">
        <v>545.02725555035295</v>
      </c>
      <c r="M115" s="5">
        <v>0</v>
      </c>
      <c r="N115" s="6">
        <f t="shared" si="20"/>
        <v>0</v>
      </c>
      <c r="O115" s="5">
        <v>1122.0177550573301</v>
      </c>
      <c r="P115" s="5">
        <v>952.968489916321</v>
      </c>
      <c r="Q115" s="6">
        <f t="shared" si="23"/>
        <v>84.933458995720486</v>
      </c>
      <c r="R115" s="5">
        <v>1075.7290489125401</v>
      </c>
      <c r="S115" s="5">
        <v>1162.0766080446699</v>
      </c>
      <c r="T115" s="6">
        <f>S115/R115*100</f>
        <v>108.02688736716919</v>
      </c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</row>
    <row r="116" spans="1:36">
      <c r="A116" s="65"/>
      <c r="B116" s="58"/>
      <c r="C116" s="23">
        <v>72</v>
      </c>
      <c r="D116" s="24">
        <v>88</v>
      </c>
      <c r="E116" s="5">
        <v>28.545454545454501</v>
      </c>
      <c r="F116" s="5">
        <v>694.33613553271903</v>
      </c>
      <c r="G116" s="5">
        <v>357.52452864574502</v>
      </c>
      <c r="H116" s="11">
        <f t="shared" si="21"/>
        <v>51.491562998005236</v>
      </c>
      <c r="I116" s="5">
        <v>784.54178477142011</v>
      </c>
      <c r="J116" s="5">
        <v>929.62272120005991</v>
      </c>
      <c r="K116" s="11">
        <f t="shared" si="22"/>
        <v>118.49244224396662</v>
      </c>
      <c r="L116" s="5">
        <v>654.06416762520098</v>
      </c>
      <c r="M116" s="5">
        <v>0</v>
      </c>
      <c r="N116" s="6">
        <f t="shared" si="20"/>
        <v>0</v>
      </c>
      <c r="O116" s="5">
        <v>1047.9944292868299</v>
      </c>
      <c r="P116" s="5">
        <v>1017.30798734747</v>
      </c>
      <c r="Q116" s="6">
        <f t="shared" si="23"/>
        <v>97.071888830531066</v>
      </c>
      <c r="R116" s="5">
        <v>1092.69640617093</v>
      </c>
      <c r="S116" s="5">
        <v>1079.5657427086201</v>
      </c>
      <c r="T116" s="6">
        <f t="shared" ref="T116:T170" si="24">S116/R116*100</f>
        <v>98.798324640938191</v>
      </c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</row>
    <row r="117" spans="1:36">
      <c r="A117" s="65"/>
      <c r="B117" s="58"/>
      <c r="C117" s="23">
        <v>74</v>
      </c>
      <c r="D117" s="24">
        <v>88</v>
      </c>
      <c r="E117" s="5">
        <v>28.545454545454501</v>
      </c>
      <c r="F117" s="5">
        <v>618.68868875490398</v>
      </c>
      <c r="G117" s="5">
        <v>779.35670515685104</v>
      </c>
      <c r="H117" s="11">
        <f t="shared" si="21"/>
        <v>125.96912135653999</v>
      </c>
      <c r="I117" s="5">
        <v>1069.7168266695408</v>
      </c>
      <c r="J117" s="5">
        <v>1062.1055365473783</v>
      </c>
      <c r="K117" s="11">
        <f t="shared" si="22"/>
        <v>99.288476171225653</v>
      </c>
      <c r="L117" s="5">
        <v>689.34455332852701</v>
      </c>
      <c r="M117" s="5">
        <v>12.4224121637466</v>
      </c>
      <c r="N117" s="6">
        <f t="shared" si="20"/>
        <v>1.8020614080091732</v>
      </c>
      <c r="O117" s="5">
        <v>984.30500940341699</v>
      </c>
      <c r="P117" s="5">
        <v>1005.65449360301</v>
      </c>
      <c r="Q117" s="6">
        <f t="shared" si="23"/>
        <v>102.168990708737</v>
      </c>
      <c r="R117" s="5">
        <v>1112.33395722212</v>
      </c>
      <c r="S117" s="5">
        <v>1161.7884486042201</v>
      </c>
      <c r="T117" s="6">
        <f t="shared" si="24"/>
        <v>104.44601111572686</v>
      </c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</row>
    <row r="118" spans="1:36">
      <c r="A118" s="65"/>
      <c r="B118" s="58"/>
      <c r="C118" s="23">
        <v>76</v>
      </c>
      <c r="D118" s="24">
        <v>88</v>
      </c>
      <c r="E118" s="5">
        <v>28.545454545454501</v>
      </c>
      <c r="F118" s="5">
        <v>874.12268614058996</v>
      </c>
      <c r="G118" s="5">
        <v>866.32214678776199</v>
      </c>
      <c r="H118" s="11">
        <f t="shared" si="21"/>
        <v>99.107615043459319</v>
      </c>
      <c r="I118" s="5">
        <v>1117.1154545087347</v>
      </c>
      <c r="J118" s="5">
        <v>988.9083009383661</v>
      </c>
      <c r="K118" s="11">
        <f t="shared" si="22"/>
        <v>88.523374817444505</v>
      </c>
      <c r="L118" s="5">
        <v>718.60260238041201</v>
      </c>
      <c r="M118" s="5">
        <v>29.617028278845201</v>
      </c>
      <c r="N118" s="6">
        <f t="shared" si="20"/>
        <v>4.1214752327276729</v>
      </c>
      <c r="O118" s="5">
        <v>1136.0018228940601</v>
      </c>
      <c r="P118" s="5">
        <v>1093.03646542353</v>
      </c>
      <c r="Q118" s="6">
        <f t="shared" si="23"/>
        <v>96.217844319908551</v>
      </c>
      <c r="R118" s="5">
        <v>1051.1687986233501</v>
      </c>
      <c r="S118" s="5">
        <v>1067.01842634933</v>
      </c>
      <c r="T118" s="6">
        <f t="shared" si="24"/>
        <v>101.5078099489575</v>
      </c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</row>
    <row r="119" spans="1:36">
      <c r="A119" s="65"/>
      <c r="B119" s="58"/>
      <c r="C119" s="23">
        <v>78</v>
      </c>
      <c r="D119" s="24">
        <v>88</v>
      </c>
      <c r="E119" s="5">
        <v>28.545454545454501</v>
      </c>
      <c r="F119" s="5">
        <v>793.55384735776704</v>
      </c>
      <c r="G119" s="5">
        <v>743.18686337181202</v>
      </c>
      <c r="H119" s="11">
        <f t="shared" si="21"/>
        <v>93.652984715069053</v>
      </c>
      <c r="I119" s="5">
        <v>1022.0364849178238</v>
      </c>
      <c r="J119" s="5">
        <v>1016.9606715478219</v>
      </c>
      <c r="K119" s="11">
        <f t="shared" si="22"/>
        <v>99.503362801142075</v>
      </c>
      <c r="L119" s="5">
        <v>744.09717454647603</v>
      </c>
      <c r="M119" s="5">
        <v>48.618659886841201</v>
      </c>
      <c r="N119" s="6">
        <f t="shared" si="20"/>
        <v>6.5339127132788892</v>
      </c>
      <c r="O119" s="5">
        <v>1027.1634063844899</v>
      </c>
      <c r="P119" s="5">
        <v>910.37400226586703</v>
      </c>
      <c r="Q119" s="6">
        <f t="shared" si="23"/>
        <v>88.62990996440287</v>
      </c>
      <c r="R119" s="5">
        <v>1047.61432157537</v>
      </c>
      <c r="S119" s="5">
        <v>918.67067372926704</v>
      </c>
      <c r="T119" s="6">
        <f t="shared" si="24"/>
        <v>87.691687180049087</v>
      </c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</row>
    <row r="120" spans="1:36">
      <c r="A120" s="65"/>
      <c r="B120" s="58"/>
      <c r="C120" s="23">
        <v>80</v>
      </c>
      <c r="D120" s="24">
        <v>88</v>
      </c>
      <c r="E120" s="5">
        <v>28.545454545454501</v>
      </c>
      <c r="F120" s="5">
        <v>712.00989826929299</v>
      </c>
      <c r="G120" s="5">
        <v>734.737082526721</v>
      </c>
      <c r="H120" s="11">
        <f t="shared" si="21"/>
        <v>103.1919758858229</v>
      </c>
      <c r="I120" s="5">
        <v>929.35151293618628</v>
      </c>
      <c r="J120" s="5">
        <v>918.87757659144449</v>
      </c>
      <c r="K120" s="11">
        <f t="shared" si="22"/>
        <v>98.872984419893982</v>
      </c>
      <c r="L120" s="5">
        <v>714.83080771235495</v>
      </c>
      <c r="M120" s="5">
        <v>39.504716378145403</v>
      </c>
      <c r="N120" s="6">
        <f t="shared" si="20"/>
        <v>5.5264428941683139</v>
      </c>
      <c r="O120" s="5">
        <v>895.74054728070496</v>
      </c>
      <c r="P120" s="5">
        <v>913.86827629593097</v>
      </c>
      <c r="Q120" s="6">
        <f t="shared" si="23"/>
        <v>102.02377006045538</v>
      </c>
      <c r="R120" s="5">
        <v>888.49020535387501</v>
      </c>
      <c r="S120" s="5">
        <v>915.98326435514196</v>
      </c>
      <c r="T120" s="6">
        <f t="shared" si="24"/>
        <v>103.09435701548526</v>
      </c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</row>
    <row r="121" spans="1:36">
      <c r="A121" s="65"/>
      <c r="B121" s="58"/>
      <c r="C121" s="23">
        <v>84</v>
      </c>
      <c r="D121" s="24">
        <v>88</v>
      </c>
      <c r="E121" s="5">
        <v>28.545454545454501</v>
      </c>
      <c r="F121" s="5">
        <v>833.22418207574799</v>
      </c>
      <c r="G121" s="5">
        <v>872.84631289822005</v>
      </c>
      <c r="H121" s="11">
        <f t="shared" si="21"/>
        <v>104.75527855225761</v>
      </c>
      <c r="I121" s="5">
        <v>1067.8346340079715</v>
      </c>
      <c r="J121" s="5">
        <v>1152.7776422942522</v>
      </c>
      <c r="K121" s="11">
        <f t="shared" si="22"/>
        <v>107.95469687731129</v>
      </c>
      <c r="L121" s="5">
        <v>711.79692638033805</v>
      </c>
      <c r="M121" s="5">
        <v>66.391129110106604</v>
      </c>
      <c r="N121" s="6">
        <f t="shared" si="20"/>
        <v>9.3272570658209748</v>
      </c>
      <c r="O121" s="5">
        <v>1067.3707994706399</v>
      </c>
      <c r="P121" s="5">
        <v>1037.3701529489599</v>
      </c>
      <c r="Q121" s="6">
        <f t="shared" si="23"/>
        <v>97.189294803965154</v>
      </c>
      <c r="R121" s="5">
        <v>933.72495898828799</v>
      </c>
      <c r="S121" s="5">
        <v>953.35997262934404</v>
      </c>
      <c r="T121" s="6">
        <f t="shared" si="24"/>
        <v>102.10286909994683</v>
      </c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</row>
    <row r="122" spans="1:36">
      <c r="A122" s="65"/>
      <c r="B122" s="58"/>
      <c r="C122" s="23">
        <v>88</v>
      </c>
      <c r="D122" s="24">
        <v>88</v>
      </c>
      <c r="E122" s="5">
        <v>28.545454545454501</v>
      </c>
      <c r="F122" s="5">
        <v>482.45768460679801</v>
      </c>
      <c r="G122" s="5">
        <v>672.91370267670902</v>
      </c>
      <c r="H122" s="11">
        <f t="shared" si="21"/>
        <v>139.47621193455177</v>
      </c>
      <c r="I122" s="5">
        <v>1020.1845194512085</v>
      </c>
      <c r="J122" s="5">
        <v>1045.1308172041524</v>
      </c>
      <c r="K122" s="11">
        <f t="shared" si="22"/>
        <v>102.4452731125898</v>
      </c>
      <c r="L122" s="5">
        <v>702.22800347105397</v>
      </c>
      <c r="M122" s="5">
        <v>69.1113494384999</v>
      </c>
      <c r="N122" s="6">
        <f t="shared" si="20"/>
        <v>9.8417250660595013</v>
      </c>
      <c r="O122" s="5">
        <v>919.99008537933798</v>
      </c>
      <c r="P122" s="5">
        <v>919.08606287513805</v>
      </c>
      <c r="Q122" s="6">
        <f t="shared" si="23"/>
        <v>99.901735625354362</v>
      </c>
      <c r="R122" s="5">
        <v>821.07118122058705</v>
      </c>
      <c r="S122" s="5">
        <v>849.41630070850999</v>
      </c>
      <c r="T122" s="6">
        <f t="shared" si="24"/>
        <v>103.45221219989547</v>
      </c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</row>
    <row r="123" spans="1:36">
      <c r="A123" s="65"/>
      <c r="B123" s="58"/>
      <c r="C123" s="23">
        <v>89</v>
      </c>
      <c r="D123" s="24">
        <v>88</v>
      </c>
      <c r="E123" s="5">
        <v>28.545454545454501</v>
      </c>
      <c r="F123" s="5">
        <v>741.17802968594401</v>
      </c>
      <c r="G123" s="5">
        <v>646.33577590488403</v>
      </c>
      <c r="H123" s="11">
        <f t="shared" si="21"/>
        <v>87.203849819827084</v>
      </c>
      <c r="I123" s="5">
        <v>1042.1886087676139</v>
      </c>
      <c r="J123" s="5">
        <v>1078.1253212771251</v>
      </c>
      <c r="K123" s="11">
        <f t="shared" si="22"/>
        <v>103.44819663227813</v>
      </c>
      <c r="L123" s="5">
        <v>935.32411667318797</v>
      </c>
      <c r="M123" s="5">
        <v>60.616841833842301</v>
      </c>
      <c r="N123" s="6">
        <f t="shared" si="20"/>
        <v>6.4808381130433803</v>
      </c>
      <c r="O123" s="5">
        <v>900.81736808769995</v>
      </c>
      <c r="P123" s="5">
        <v>760.19512036062304</v>
      </c>
      <c r="Q123" s="6">
        <f t="shared" si="23"/>
        <v>84.389483072956637</v>
      </c>
      <c r="R123" s="5">
        <v>923.27254701418099</v>
      </c>
      <c r="S123" s="5">
        <v>796.45779447516895</v>
      </c>
      <c r="T123" s="6">
        <f t="shared" si="24"/>
        <v>86.264646019301139</v>
      </c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</row>
    <row r="124" spans="1:36">
      <c r="A124" s="65"/>
      <c r="B124" s="58"/>
      <c r="C124" s="23">
        <v>90</v>
      </c>
      <c r="D124" s="24">
        <v>88</v>
      </c>
      <c r="E124" s="5">
        <v>28.545454545454501</v>
      </c>
      <c r="F124" s="5"/>
      <c r="G124" s="5"/>
      <c r="H124" s="11"/>
      <c r="I124" s="5">
        <v>1111.5917613843042</v>
      </c>
      <c r="J124" s="5">
        <v>1110.2648553487481</v>
      </c>
      <c r="K124" s="11">
        <f t="shared" si="22"/>
        <v>99.880630094459903</v>
      </c>
      <c r="L124" s="5"/>
      <c r="M124" s="5"/>
      <c r="N124" s="6"/>
      <c r="O124" s="5"/>
      <c r="P124" s="5"/>
      <c r="Q124" s="6"/>
      <c r="R124" s="5">
        <v>883.53211569906898</v>
      </c>
      <c r="S124" s="5">
        <v>637.32997127800002</v>
      </c>
      <c r="T124" s="6">
        <f t="shared" si="24"/>
        <v>72.134329918922219</v>
      </c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</row>
    <row r="125" spans="1:36">
      <c r="A125" s="65"/>
      <c r="B125" s="58"/>
      <c r="C125" s="23">
        <v>91</v>
      </c>
      <c r="D125" s="24">
        <v>88</v>
      </c>
      <c r="E125" s="5">
        <v>28.545454545454501</v>
      </c>
      <c r="F125" s="5">
        <v>811.99091514576196</v>
      </c>
      <c r="G125" s="5">
        <v>805.14993255484296</v>
      </c>
      <c r="H125" s="11">
        <f t="shared" ref="H125:H157" si="25">G125/F125*100</f>
        <v>99.157505033207059</v>
      </c>
      <c r="I125" s="5">
        <v>1142.1772874939629</v>
      </c>
      <c r="J125" s="5">
        <v>1201.228549869285</v>
      </c>
      <c r="K125" s="11">
        <f t="shared" si="22"/>
        <v>105.1700609898211</v>
      </c>
      <c r="L125" s="5">
        <v>770.59358965577906</v>
      </c>
      <c r="M125" s="5">
        <v>83.523200650857007</v>
      </c>
      <c r="N125" s="6">
        <f t="shared" ref="N125:N146" si="26">M125/L125*100</f>
        <v>10.838813321580638</v>
      </c>
      <c r="O125" s="5">
        <v>1093.8253477107701</v>
      </c>
      <c r="P125" s="5">
        <v>1086.4224663320001</v>
      </c>
      <c r="Q125" s="6">
        <f t="shared" ref="Q125:Q170" si="27">P125/O125*100</f>
        <v>99.323211754576434</v>
      </c>
      <c r="R125" s="5">
        <v>926.36460253855</v>
      </c>
      <c r="S125" s="5">
        <v>867.80096947356606</v>
      </c>
      <c r="T125" s="6">
        <f t="shared" si="24"/>
        <v>93.678122749455241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</row>
    <row r="126" spans="1:36">
      <c r="A126" s="65"/>
      <c r="B126" s="58"/>
      <c r="C126" s="23">
        <v>92</v>
      </c>
      <c r="D126" s="24">
        <v>88</v>
      </c>
      <c r="E126" s="5">
        <v>28.545454545454501</v>
      </c>
      <c r="F126" s="5">
        <v>667.34356213165097</v>
      </c>
      <c r="G126" s="5">
        <v>710.38944937920496</v>
      </c>
      <c r="H126" s="11">
        <f t="shared" si="25"/>
        <v>106.45033378460344</v>
      </c>
      <c r="I126" s="5">
        <v>1020.3206818232049</v>
      </c>
      <c r="J126" s="5">
        <v>1039.7413041491416</v>
      </c>
      <c r="K126" s="11">
        <f t="shared" si="22"/>
        <v>101.90338416851787</v>
      </c>
      <c r="L126" s="5">
        <v>788.83207866360704</v>
      </c>
      <c r="M126" s="5">
        <v>53.890617815452202</v>
      </c>
      <c r="N126" s="6">
        <f t="shared" si="26"/>
        <v>6.8316970459353685</v>
      </c>
      <c r="O126" s="5">
        <v>1149.6004763475601</v>
      </c>
      <c r="P126" s="5">
        <v>1040.87560787556</v>
      </c>
      <c r="Q126" s="6">
        <f t="shared" si="27"/>
        <v>90.542377920942243</v>
      </c>
      <c r="R126" s="5">
        <v>834.35318490418501</v>
      </c>
      <c r="S126" s="5">
        <v>864.50295981846102</v>
      </c>
      <c r="T126" s="6">
        <f t="shared" si="24"/>
        <v>103.61355064734825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</row>
    <row r="127" spans="1:36">
      <c r="A127" s="65"/>
      <c r="B127" s="58" t="s">
        <v>8</v>
      </c>
      <c r="C127" s="23">
        <v>94</v>
      </c>
      <c r="D127" s="24">
        <v>88</v>
      </c>
      <c r="E127" s="5">
        <v>28.545454545454501</v>
      </c>
      <c r="F127" s="5">
        <v>797.76071255664601</v>
      </c>
      <c r="G127" s="5">
        <v>792.49397431264197</v>
      </c>
      <c r="H127" s="11">
        <f t="shared" si="25"/>
        <v>99.339809774897873</v>
      </c>
      <c r="I127" s="5">
        <v>1025.3917802561564</v>
      </c>
      <c r="J127" s="5">
        <v>1030.3861624059857</v>
      </c>
      <c r="K127" s="11">
        <f t="shared" si="22"/>
        <v>100.48707062471105</v>
      </c>
      <c r="L127" s="5">
        <v>648.857732982671</v>
      </c>
      <c r="M127" s="5">
        <v>58.281050592911903</v>
      </c>
      <c r="N127" s="6">
        <f t="shared" si="26"/>
        <v>8.9821000244545779</v>
      </c>
      <c r="O127" s="5">
        <v>1037.32852239248</v>
      </c>
      <c r="P127" s="5">
        <v>988.30979859158901</v>
      </c>
      <c r="Q127" s="6">
        <f t="shared" si="27"/>
        <v>95.274522704934896</v>
      </c>
      <c r="R127" s="5">
        <v>924.21036942484398</v>
      </c>
      <c r="S127" s="5">
        <v>856.97882094594502</v>
      </c>
      <c r="T127" s="6">
        <f t="shared" si="24"/>
        <v>92.725514590283311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</row>
    <row r="128" spans="1:36">
      <c r="A128" s="65"/>
      <c r="B128" s="58"/>
      <c r="C128" s="23">
        <v>96</v>
      </c>
      <c r="D128" s="24">
        <v>88</v>
      </c>
      <c r="E128" s="5">
        <v>28.545454545454501</v>
      </c>
      <c r="F128" s="5">
        <v>954.15948478304199</v>
      </c>
      <c r="G128" s="5">
        <v>846.32090431713505</v>
      </c>
      <c r="H128" s="11">
        <f t="shared" si="25"/>
        <v>88.698054970293839</v>
      </c>
      <c r="I128" s="5">
        <v>1137.2672949793168</v>
      </c>
      <c r="J128" s="5">
        <v>1088.9964145931478</v>
      </c>
      <c r="K128" s="11">
        <f t="shared" si="22"/>
        <v>95.755537805468421</v>
      </c>
      <c r="L128" s="5">
        <v>696.15320053198298</v>
      </c>
      <c r="M128" s="5">
        <v>127.100275806038</v>
      </c>
      <c r="N128" s="6">
        <f t="shared" si="26"/>
        <v>18.257515114332755</v>
      </c>
      <c r="O128" s="5">
        <v>1092.1146810759701</v>
      </c>
      <c r="P128" s="5">
        <v>994.32695663721904</v>
      </c>
      <c r="Q128" s="6">
        <f t="shared" si="27"/>
        <v>91.046020520261763</v>
      </c>
      <c r="R128" s="5">
        <v>988.86282623342299</v>
      </c>
      <c r="S128" s="5">
        <v>922.04728614589806</v>
      </c>
      <c r="T128" s="6">
        <f t="shared" si="24"/>
        <v>93.243194271744926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</row>
    <row r="129" spans="1:36">
      <c r="A129" s="65"/>
      <c r="B129" s="58"/>
      <c r="C129" s="23">
        <v>99</v>
      </c>
      <c r="D129" s="24">
        <v>88</v>
      </c>
      <c r="E129" s="5">
        <v>28.545454545454501</v>
      </c>
      <c r="F129" s="5">
        <v>956.00196788964604</v>
      </c>
      <c r="G129" s="5">
        <v>796.186830808595</v>
      </c>
      <c r="H129" s="11">
        <f t="shared" si="25"/>
        <v>83.282969863143734</v>
      </c>
      <c r="I129" s="5">
        <v>1222.8305746529945</v>
      </c>
      <c r="J129" s="5">
        <v>999.59047375779176</v>
      </c>
      <c r="K129" s="11">
        <f t="shared" si="22"/>
        <v>81.743987636345111</v>
      </c>
      <c r="L129" s="5">
        <v>656.21962675012298</v>
      </c>
      <c r="M129" s="5">
        <v>180.86487667640901</v>
      </c>
      <c r="N129" s="6">
        <f t="shared" si="26"/>
        <v>27.561637796804149</v>
      </c>
      <c r="O129" s="5">
        <v>1161.98391905875</v>
      </c>
      <c r="P129" s="5">
        <v>986.88611478485598</v>
      </c>
      <c r="Q129" s="6">
        <f t="shared" si="27"/>
        <v>84.93113360676027</v>
      </c>
      <c r="R129" s="5">
        <v>1124.7380808969699</v>
      </c>
      <c r="S129" s="5">
        <v>915.32319490428495</v>
      </c>
      <c r="T129" s="6">
        <f t="shared" si="24"/>
        <v>81.381008649971363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</row>
    <row r="130" spans="1:36">
      <c r="A130" s="65"/>
      <c r="B130" s="58"/>
      <c r="C130" s="23">
        <v>102</v>
      </c>
      <c r="D130" s="24">
        <v>88</v>
      </c>
      <c r="E130" s="5">
        <v>28.545454545454501</v>
      </c>
      <c r="F130" s="5">
        <v>1059.71416508824</v>
      </c>
      <c r="G130" s="5">
        <v>930.41665021078097</v>
      </c>
      <c r="H130" s="11">
        <f t="shared" si="25"/>
        <v>87.798831124740829</v>
      </c>
      <c r="I130" s="5">
        <v>1108.8444250261771</v>
      </c>
      <c r="J130" s="5">
        <v>908.23109401513886</v>
      </c>
      <c r="K130" s="11">
        <f t="shared" si="22"/>
        <v>81.907891992485588</v>
      </c>
      <c r="L130" s="5">
        <v>600.38812564950001</v>
      </c>
      <c r="M130" s="5">
        <v>149.319471938156</v>
      </c>
      <c r="N130" s="6">
        <f t="shared" si="26"/>
        <v>24.870490530874868</v>
      </c>
      <c r="O130" s="5">
        <v>1097.3548085586001</v>
      </c>
      <c r="P130" s="5">
        <v>925.43996443231595</v>
      </c>
      <c r="Q130" s="6">
        <f t="shared" si="27"/>
        <v>84.333704761170353</v>
      </c>
      <c r="R130" s="5">
        <v>931.818185872654</v>
      </c>
      <c r="S130" s="5">
        <v>733.922067732183</v>
      </c>
      <c r="T130" s="6">
        <f t="shared" si="24"/>
        <v>78.762367901723238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</row>
    <row r="131" spans="1:36">
      <c r="A131" s="65"/>
      <c r="B131" s="58"/>
      <c r="C131" s="23">
        <v>104</v>
      </c>
      <c r="D131" s="24">
        <v>88</v>
      </c>
      <c r="E131" s="5">
        <v>28.545454545454501</v>
      </c>
      <c r="F131" s="5">
        <v>815.25043145818995</v>
      </c>
      <c r="G131" s="5">
        <v>794.018228072694</v>
      </c>
      <c r="H131" s="11">
        <f t="shared" si="25"/>
        <v>97.395621938216067</v>
      </c>
      <c r="I131" s="5">
        <v>1138.4640207782695</v>
      </c>
      <c r="J131" s="5">
        <v>1130.0987703177493</v>
      </c>
      <c r="K131" s="11">
        <f t="shared" ref="K131:K162" si="28">J131/I131*100</f>
        <v>99.26521608870857</v>
      </c>
      <c r="L131" s="5">
        <v>705.98784773181205</v>
      </c>
      <c r="M131" s="5">
        <v>120.963666259718</v>
      </c>
      <c r="N131" s="6">
        <f t="shared" si="26"/>
        <v>17.133958700330094</v>
      </c>
      <c r="O131" s="5">
        <v>976.69400837276805</v>
      </c>
      <c r="P131" s="5">
        <v>913.36264157873404</v>
      </c>
      <c r="Q131" s="6">
        <f t="shared" si="27"/>
        <v>93.515741240232657</v>
      </c>
      <c r="R131" s="5">
        <v>941.02009835832905</v>
      </c>
      <c r="S131" s="5">
        <v>871.77460137050105</v>
      </c>
      <c r="T131" s="6">
        <f t="shared" si="24"/>
        <v>92.641443354012182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</row>
    <row r="132" spans="1:36">
      <c r="A132" s="65"/>
      <c r="B132" s="58"/>
      <c r="C132" s="23">
        <v>106</v>
      </c>
      <c r="D132" s="24">
        <v>88</v>
      </c>
      <c r="E132" s="5">
        <v>28.545454545454501</v>
      </c>
      <c r="F132" s="5">
        <v>807.60448592224202</v>
      </c>
      <c r="G132" s="5">
        <v>827.13046666343098</v>
      </c>
      <c r="H132" s="11">
        <f t="shared" si="25"/>
        <v>102.41776526524507</v>
      </c>
      <c r="I132" s="5">
        <v>1084.3068498355115</v>
      </c>
      <c r="J132" s="5">
        <v>1292.0955176933526</v>
      </c>
      <c r="K132" s="11">
        <f t="shared" si="28"/>
        <v>119.16327171495436</v>
      </c>
      <c r="L132" s="5">
        <v>643.23624621364399</v>
      </c>
      <c r="M132" s="5">
        <v>135.02833295100999</v>
      </c>
      <c r="N132" s="6">
        <f t="shared" si="26"/>
        <v>20.992028006170813</v>
      </c>
      <c r="O132" s="5">
        <v>1027.2432487021899</v>
      </c>
      <c r="P132" s="5">
        <v>952.79797150535205</v>
      </c>
      <c r="Q132" s="6">
        <f t="shared" si="27"/>
        <v>92.75290664690263</v>
      </c>
      <c r="R132" s="5">
        <v>1089.7099904504501</v>
      </c>
      <c r="S132" s="5">
        <v>963.16304433452694</v>
      </c>
      <c r="T132" s="6">
        <f t="shared" si="24"/>
        <v>88.387098656991043</v>
      </c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</row>
    <row r="133" spans="1:36">
      <c r="A133" s="65"/>
      <c r="B133" s="58"/>
      <c r="C133" s="23">
        <v>109</v>
      </c>
      <c r="D133" s="24">
        <v>88</v>
      </c>
      <c r="E133" s="5">
        <v>28.545454545454501</v>
      </c>
      <c r="F133" s="5">
        <v>861.63924567577396</v>
      </c>
      <c r="G133" s="5">
        <v>841.09468109459499</v>
      </c>
      <c r="H133" s="11">
        <f t="shared" si="25"/>
        <v>97.615641965673689</v>
      </c>
      <c r="I133" s="5">
        <v>1071.6259605639593</v>
      </c>
      <c r="J133" s="5">
        <v>1138.8014238018288</v>
      </c>
      <c r="K133" s="11">
        <f t="shared" si="28"/>
        <v>106.26855504718431</v>
      </c>
      <c r="L133" s="5">
        <v>598.00165759909203</v>
      </c>
      <c r="M133" s="5">
        <v>343.24850981817201</v>
      </c>
      <c r="N133" s="6">
        <f t="shared" si="26"/>
        <v>57.399257252275085</v>
      </c>
      <c r="O133" s="5">
        <v>1068.5193294067001</v>
      </c>
      <c r="P133" s="5">
        <v>923.84001059691695</v>
      </c>
      <c r="Q133" s="6">
        <f t="shared" si="27"/>
        <v>86.45983139208937</v>
      </c>
      <c r="R133" s="5">
        <v>987.88379730066094</v>
      </c>
      <c r="S133" s="5">
        <v>911.762450021262</v>
      </c>
      <c r="T133" s="6">
        <f t="shared" si="24"/>
        <v>92.294503919651632</v>
      </c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</row>
    <row r="134" spans="1:36">
      <c r="A134" s="65"/>
      <c r="B134" s="58"/>
      <c r="C134" s="23">
        <v>112</v>
      </c>
      <c r="D134" s="24">
        <v>88</v>
      </c>
      <c r="E134" s="5">
        <v>28.545454545454501</v>
      </c>
      <c r="F134" s="5">
        <v>918.78703566558204</v>
      </c>
      <c r="G134" s="5">
        <v>851.27570898937302</v>
      </c>
      <c r="H134" s="11">
        <f t="shared" si="25"/>
        <v>92.652124588664563</v>
      </c>
      <c r="I134" s="5">
        <v>1127.535173108078</v>
      </c>
      <c r="J134" s="5">
        <v>1140.8869517227827</v>
      </c>
      <c r="K134" s="11">
        <f t="shared" si="28"/>
        <v>101.18415628471263</v>
      </c>
      <c r="L134" s="5">
        <v>528.42851487992095</v>
      </c>
      <c r="M134" s="5">
        <v>429.42775548489999</v>
      </c>
      <c r="N134" s="6">
        <f t="shared" si="26"/>
        <v>81.265061099604424</v>
      </c>
      <c r="O134" s="5">
        <v>1126.0877527371399</v>
      </c>
      <c r="P134" s="5">
        <v>832.15510213190498</v>
      </c>
      <c r="Q134" s="6">
        <f t="shared" si="27"/>
        <v>73.897891182034115</v>
      </c>
      <c r="R134" s="5">
        <v>1029.3804720836499</v>
      </c>
      <c r="S134" s="5">
        <v>933.42018944639801</v>
      </c>
      <c r="T134" s="6">
        <f t="shared" si="24"/>
        <v>90.677860592885423</v>
      </c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</row>
    <row r="135" spans="1:36">
      <c r="A135" s="65"/>
      <c r="B135" s="58"/>
      <c r="C135" s="23">
        <v>113</v>
      </c>
      <c r="D135" s="24">
        <v>88</v>
      </c>
      <c r="E135" s="5">
        <v>28.545454545454501</v>
      </c>
      <c r="F135" s="5">
        <v>904.51095475923296</v>
      </c>
      <c r="G135" s="5">
        <v>840.83834140808096</v>
      </c>
      <c r="H135" s="11">
        <f t="shared" si="25"/>
        <v>92.960548126462356</v>
      </c>
      <c r="I135" s="5">
        <v>1050.1828091578489</v>
      </c>
      <c r="J135" s="5">
        <v>1099.6779072831839</v>
      </c>
      <c r="K135" s="11">
        <f t="shared" si="28"/>
        <v>104.71299831740967</v>
      </c>
      <c r="L135" s="5">
        <v>687.835920137519</v>
      </c>
      <c r="M135" s="5">
        <v>463.25207032976402</v>
      </c>
      <c r="N135" s="6">
        <f t="shared" si="26"/>
        <v>67.349211747642684</v>
      </c>
      <c r="O135" s="5">
        <v>996.67030670686995</v>
      </c>
      <c r="P135" s="5">
        <v>821.38028004889304</v>
      </c>
      <c r="Q135" s="6">
        <f t="shared" si="27"/>
        <v>82.412436140777757</v>
      </c>
      <c r="R135" s="5">
        <v>1065.8509781274799</v>
      </c>
      <c r="S135" s="5">
        <v>901.18614326557395</v>
      </c>
      <c r="T135" s="6">
        <f t="shared" si="24"/>
        <v>84.550857648862475</v>
      </c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</row>
    <row r="136" spans="1:36">
      <c r="A136" s="65"/>
      <c r="B136" s="58"/>
      <c r="C136" s="23">
        <v>114</v>
      </c>
      <c r="D136" s="24">
        <v>88</v>
      </c>
      <c r="E136" s="5">
        <v>28.545454545454501</v>
      </c>
      <c r="F136" s="5">
        <v>841.09207901273203</v>
      </c>
      <c r="G136" s="5">
        <v>804.61940896466695</v>
      </c>
      <c r="H136" s="11">
        <f t="shared" si="25"/>
        <v>95.663653129289202</v>
      </c>
      <c r="I136" s="5">
        <v>1051.1904527239199</v>
      </c>
      <c r="J136" s="5">
        <v>1160.8799306539286</v>
      </c>
      <c r="K136" s="11">
        <f t="shared" si="28"/>
        <v>110.43478635539101</v>
      </c>
      <c r="L136" s="5">
        <v>614.40644315374095</v>
      </c>
      <c r="M136" s="5">
        <v>482.77421653877502</v>
      </c>
      <c r="N136" s="6">
        <f t="shared" si="26"/>
        <v>78.575708623871307</v>
      </c>
      <c r="O136" s="5">
        <v>1015.63208088242</v>
      </c>
      <c r="P136" s="5">
        <v>830.02920827146704</v>
      </c>
      <c r="Q136" s="6">
        <f t="shared" si="27"/>
        <v>81.725383029483069</v>
      </c>
      <c r="R136" s="5">
        <v>985.25010114279905</v>
      </c>
      <c r="S136" s="5">
        <v>816.97946696458496</v>
      </c>
      <c r="T136" s="6">
        <f t="shared" si="24"/>
        <v>82.921023404815102</v>
      </c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</row>
    <row r="137" spans="1:36">
      <c r="A137" s="65"/>
      <c r="B137" s="58" t="s">
        <v>9</v>
      </c>
      <c r="C137" s="23">
        <v>117</v>
      </c>
      <c r="D137" s="24">
        <v>88</v>
      </c>
      <c r="E137" s="5">
        <v>28.545454545454501</v>
      </c>
      <c r="F137" s="5">
        <v>930.27616482355199</v>
      </c>
      <c r="G137" s="5">
        <v>940.79011100924197</v>
      </c>
      <c r="H137" s="11">
        <f t="shared" si="25"/>
        <v>101.13019623454333</v>
      </c>
      <c r="I137" s="5">
        <v>1470.5135512601871</v>
      </c>
      <c r="J137" s="5">
        <v>1773.75746564879</v>
      </c>
      <c r="K137" s="11">
        <f t="shared" si="28"/>
        <v>120.62163345103021</v>
      </c>
      <c r="L137" s="5">
        <v>786.68914909157297</v>
      </c>
      <c r="M137" s="5">
        <v>220.670070134914</v>
      </c>
      <c r="N137" s="6">
        <f t="shared" si="26"/>
        <v>28.050478437351288</v>
      </c>
      <c r="O137" s="5">
        <v>1138.67236443513</v>
      </c>
      <c r="P137" s="5">
        <v>1154.64035934861</v>
      </c>
      <c r="Q137" s="6">
        <f t="shared" si="27"/>
        <v>101.40233445653186</v>
      </c>
      <c r="R137" s="5">
        <v>985.737582954657</v>
      </c>
      <c r="S137" s="5">
        <v>990.627488419418</v>
      </c>
      <c r="T137" s="6">
        <f t="shared" si="24"/>
        <v>100.49606564153757</v>
      </c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</row>
    <row r="138" spans="1:36">
      <c r="A138" s="65"/>
      <c r="B138" s="58"/>
      <c r="C138" s="23">
        <v>119</v>
      </c>
      <c r="D138" s="24">
        <v>88</v>
      </c>
      <c r="E138" s="5">
        <v>28.545454545454501</v>
      </c>
      <c r="F138" s="5">
        <v>924.78444666696805</v>
      </c>
      <c r="G138" s="5">
        <v>917.37041617816794</v>
      </c>
      <c r="H138" s="11">
        <f t="shared" si="25"/>
        <v>99.198296368897516</v>
      </c>
      <c r="I138" s="5">
        <v>1531.0930788740288</v>
      </c>
      <c r="J138" s="5">
        <v>1592.862760176044</v>
      </c>
      <c r="K138" s="11">
        <f t="shared" si="28"/>
        <v>104.03435180749696</v>
      </c>
      <c r="L138" s="5">
        <v>935.07660416875399</v>
      </c>
      <c r="M138" s="5">
        <v>202.035422900219</v>
      </c>
      <c r="N138" s="6">
        <f t="shared" si="26"/>
        <v>21.606296425288114</v>
      </c>
      <c r="O138" s="5">
        <v>1094.1531608503401</v>
      </c>
      <c r="P138" s="5">
        <v>1063.9127981413601</v>
      </c>
      <c r="Q138" s="6">
        <f t="shared" si="27"/>
        <v>97.236185591651704</v>
      </c>
      <c r="R138" s="5">
        <v>1099.8302521661101</v>
      </c>
      <c r="S138" s="5">
        <v>952.12554806769197</v>
      </c>
      <c r="T138" s="6">
        <f t="shared" si="24"/>
        <v>86.570227195740941</v>
      </c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</row>
    <row r="139" spans="1:36">
      <c r="A139" s="65"/>
      <c r="B139" s="58"/>
      <c r="C139" s="23">
        <v>122</v>
      </c>
      <c r="D139" s="24">
        <v>88</v>
      </c>
      <c r="E139" s="5">
        <v>28.545454545454501</v>
      </c>
      <c r="F139" s="5">
        <v>911.14948692978396</v>
      </c>
      <c r="G139" s="5">
        <v>898.03709164065697</v>
      </c>
      <c r="H139" s="11">
        <f t="shared" si="25"/>
        <v>98.560895278192973</v>
      </c>
      <c r="I139" s="5">
        <v>1529.7135810293496</v>
      </c>
      <c r="J139" s="5">
        <v>1468.3476216897677</v>
      </c>
      <c r="K139" s="11">
        <f t="shared" si="28"/>
        <v>95.988402005407536</v>
      </c>
      <c r="L139" s="5">
        <v>704.65848229138805</v>
      </c>
      <c r="M139" s="5">
        <v>229.09005338828399</v>
      </c>
      <c r="N139" s="6">
        <f t="shared" si="26"/>
        <v>32.510791985833421</v>
      </c>
      <c r="O139" s="5">
        <v>1136.3663422631801</v>
      </c>
      <c r="P139" s="5">
        <v>1089.0241270301401</v>
      </c>
      <c r="Q139" s="6">
        <f t="shared" si="27"/>
        <v>95.833894979786763</v>
      </c>
      <c r="R139" s="5">
        <v>1100.8604860144701</v>
      </c>
      <c r="S139" s="5">
        <v>970.75323765345104</v>
      </c>
      <c r="T139" s="6">
        <f t="shared" si="24"/>
        <v>88.181313616582216</v>
      </c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</row>
    <row r="140" spans="1:36">
      <c r="A140" s="65"/>
      <c r="B140" s="58"/>
      <c r="C140" s="23">
        <v>124</v>
      </c>
      <c r="D140" s="24">
        <v>88</v>
      </c>
      <c r="E140" s="5">
        <v>28.545454545454501</v>
      </c>
      <c r="F140" s="5">
        <v>846.14548634699395</v>
      </c>
      <c r="G140" s="5">
        <v>821.07475678080004</v>
      </c>
      <c r="H140" s="11">
        <f t="shared" si="25"/>
        <v>97.037066323614155</v>
      </c>
      <c r="I140" s="5">
        <v>1006.4669701265345</v>
      </c>
      <c r="J140" s="5">
        <v>995.1003474699196</v>
      </c>
      <c r="K140" s="11">
        <f t="shared" si="28"/>
        <v>98.870641263549274</v>
      </c>
      <c r="L140" s="5">
        <v>562.83530975036103</v>
      </c>
      <c r="M140" s="5">
        <v>129.90085267597101</v>
      </c>
      <c r="N140" s="6">
        <f t="shared" si="26"/>
        <v>23.079726951314942</v>
      </c>
      <c r="O140" s="5">
        <v>1096.6460370652401</v>
      </c>
      <c r="P140" s="5">
        <v>1057.33490533587</v>
      </c>
      <c r="Q140" s="6">
        <f t="shared" si="27"/>
        <v>96.415330890669921</v>
      </c>
      <c r="R140" s="5">
        <v>1010.3775118593099</v>
      </c>
      <c r="S140" s="5">
        <v>995.75341730998696</v>
      </c>
      <c r="T140" s="6">
        <f t="shared" si="24"/>
        <v>98.552610843207361</v>
      </c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</row>
    <row r="141" spans="1:36">
      <c r="A141" s="65"/>
      <c r="B141" s="58"/>
      <c r="C141" s="23">
        <v>126</v>
      </c>
      <c r="D141" s="24">
        <v>88</v>
      </c>
      <c r="E141" s="5">
        <v>28.545454545454501</v>
      </c>
      <c r="F141" s="5">
        <v>828.47294239171094</v>
      </c>
      <c r="G141" s="5">
        <v>799.51390864430005</v>
      </c>
      <c r="H141" s="11">
        <f t="shared" si="25"/>
        <v>96.504528721987072</v>
      </c>
      <c r="I141" s="5">
        <v>1012.8685076216857</v>
      </c>
      <c r="J141" s="5">
        <v>972.44049044027929</v>
      </c>
      <c r="K141" s="11">
        <f t="shared" si="28"/>
        <v>96.008562130504444</v>
      </c>
      <c r="L141" s="5">
        <v>736.68689304365</v>
      </c>
      <c r="M141" s="5">
        <v>149.40340155715501</v>
      </c>
      <c r="N141" s="6">
        <f t="shared" si="26"/>
        <v>20.280447903706982</v>
      </c>
      <c r="O141" s="5">
        <v>1126.76969565113</v>
      </c>
      <c r="P141" s="5">
        <v>1091.06943118815</v>
      </c>
      <c r="Q141" s="6">
        <f t="shared" si="27"/>
        <v>96.831627208224674</v>
      </c>
      <c r="R141" s="5">
        <v>1151.5487465722599</v>
      </c>
      <c r="S141" s="5">
        <v>958.47058941091598</v>
      </c>
      <c r="T141" s="6">
        <f t="shared" si="24"/>
        <v>83.233175518095337</v>
      </c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</row>
    <row r="142" spans="1:36">
      <c r="A142" s="65"/>
      <c r="B142" s="58"/>
      <c r="C142" s="23">
        <v>128</v>
      </c>
      <c r="D142" s="24">
        <v>88</v>
      </c>
      <c r="E142" s="5">
        <v>28.545454545454501</v>
      </c>
      <c r="F142" s="5">
        <v>817.50556582155502</v>
      </c>
      <c r="G142" s="5">
        <v>836.02398268603395</v>
      </c>
      <c r="H142" s="11">
        <f t="shared" si="25"/>
        <v>102.26523434685961</v>
      </c>
      <c r="I142" s="5">
        <v>1040.8567648610467</v>
      </c>
      <c r="J142" s="5">
        <v>1063.9752838457648</v>
      </c>
      <c r="K142" s="11">
        <f t="shared" si="28"/>
        <v>102.22110474420603</v>
      </c>
      <c r="L142" s="5">
        <v>945.52366866376497</v>
      </c>
      <c r="M142" s="5">
        <v>211.23547857236699</v>
      </c>
      <c r="N142" s="6">
        <f t="shared" si="26"/>
        <v>22.340580735635061</v>
      </c>
      <c r="O142" s="5">
        <v>1055.46111483492</v>
      </c>
      <c r="P142" s="5">
        <v>1087.0230212057099</v>
      </c>
      <c r="Q142" s="6">
        <f t="shared" si="27"/>
        <v>102.99034288683637</v>
      </c>
      <c r="R142" s="5">
        <v>1026.15899549394</v>
      </c>
      <c r="S142" s="5">
        <v>1003.45850418593</v>
      </c>
      <c r="T142" s="6">
        <f t="shared" si="24"/>
        <v>97.787819294310907</v>
      </c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</row>
    <row r="143" spans="1:36">
      <c r="A143" s="65"/>
      <c r="B143" s="58"/>
      <c r="C143" s="23">
        <v>130</v>
      </c>
      <c r="D143" s="24">
        <v>88</v>
      </c>
      <c r="E143" s="5">
        <v>28.545454545454501</v>
      </c>
      <c r="F143" s="5">
        <v>738.54381435663004</v>
      </c>
      <c r="G143" s="5">
        <v>786.895726923609</v>
      </c>
      <c r="H143" s="11">
        <f t="shared" si="25"/>
        <v>106.54692539928723</v>
      </c>
      <c r="I143" s="5">
        <v>1104.5535828918405</v>
      </c>
      <c r="J143" s="5">
        <v>1020.2553695667317</v>
      </c>
      <c r="K143" s="11">
        <f t="shared" si="28"/>
        <v>92.368119154128593</v>
      </c>
      <c r="L143" s="5">
        <v>1429.8505632993799</v>
      </c>
      <c r="M143" s="5">
        <v>247.04918578190899</v>
      </c>
      <c r="N143" s="6">
        <f t="shared" si="26"/>
        <v>17.277972406559957</v>
      </c>
      <c r="O143" s="5">
        <v>1082.22264351277</v>
      </c>
      <c r="P143" s="5">
        <v>1017.70037580967</v>
      </c>
      <c r="Q143" s="6">
        <f t="shared" si="27"/>
        <v>94.037985798036146</v>
      </c>
      <c r="R143" s="5">
        <v>1005.65960126465</v>
      </c>
      <c r="S143" s="5">
        <v>1003.05315310349</v>
      </c>
      <c r="T143" s="6">
        <f t="shared" si="24"/>
        <v>99.74082202786289</v>
      </c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</row>
    <row r="144" spans="1:36">
      <c r="A144" s="65"/>
      <c r="B144" s="58"/>
      <c r="C144" s="23">
        <v>132</v>
      </c>
      <c r="D144" s="24">
        <v>88</v>
      </c>
      <c r="E144" s="5">
        <v>28.545454545454501</v>
      </c>
      <c r="F144" s="5">
        <v>851.92676777282702</v>
      </c>
      <c r="G144" s="5">
        <v>852.56264112787596</v>
      </c>
      <c r="H144" s="11">
        <f t="shared" si="25"/>
        <v>100.07463943840047</v>
      </c>
      <c r="I144" s="5">
        <v>1100.7564907116553</v>
      </c>
      <c r="J144" s="5">
        <v>1075.6081558928515</v>
      </c>
      <c r="K144" s="11">
        <f t="shared" si="28"/>
        <v>97.715358934422909</v>
      </c>
      <c r="L144" s="5">
        <v>1237.2769583115801</v>
      </c>
      <c r="M144" s="5">
        <v>314.86308141691097</v>
      </c>
      <c r="N144" s="6">
        <f t="shared" si="26"/>
        <v>25.448067977163436</v>
      </c>
      <c r="O144" s="5">
        <v>1096.36540560608</v>
      </c>
      <c r="P144" s="5">
        <v>1038.9967838739999</v>
      </c>
      <c r="Q144" s="6">
        <f t="shared" si="27"/>
        <v>94.767381254576691</v>
      </c>
      <c r="R144" s="5">
        <v>1045.43305518037</v>
      </c>
      <c r="S144" s="5">
        <v>966.85051034816195</v>
      </c>
      <c r="T144" s="6">
        <f t="shared" si="24"/>
        <v>92.483254241597507</v>
      </c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</row>
    <row r="145" spans="1:36">
      <c r="A145" s="65"/>
      <c r="B145" s="58"/>
      <c r="C145" s="23">
        <v>134</v>
      </c>
      <c r="D145" s="24">
        <v>88</v>
      </c>
      <c r="E145" s="5">
        <v>28.545454545454501</v>
      </c>
      <c r="F145" s="5">
        <v>708.71894217455997</v>
      </c>
      <c r="G145" s="5">
        <v>829.94850877432305</v>
      </c>
      <c r="H145" s="11">
        <f t="shared" si="25"/>
        <v>117.10545032531441</v>
      </c>
      <c r="I145" s="5">
        <v>1319.9092812946592</v>
      </c>
      <c r="J145" s="5">
        <v>1301.1446137492057</v>
      </c>
      <c r="K145" s="11">
        <f t="shared" si="28"/>
        <v>98.578336571203764</v>
      </c>
      <c r="L145" s="5">
        <v>1346.8057913252301</v>
      </c>
      <c r="M145" s="5">
        <v>376.21388423250499</v>
      </c>
      <c r="N145" s="6">
        <f t="shared" si="26"/>
        <v>27.933788721113089</v>
      </c>
      <c r="O145" s="5">
        <v>1155.6101016671</v>
      </c>
      <c r="P145" s="5">
        <v>1091.0634621342699</v>
      </c>
      <c r="Q145" s="6">
        <f t="shared" si="27"/>
        <v>94.41449677190306</v>
      </c>
      <c r="R145" s="5">
        <v>1104.9233359046</v>
      </c>
      <c r="S145" s="5">
        <v>957.63068121731806</v>
      </c>
      <c r="T145" s="6">
        <f t="shared" si="24"/>
        <v>86.669423126384288</v>
      </c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</row>
    <row r="146" spans="1:36">
      <c r="A146" s="65"/>
      <c r="B146" s="58"/>
      <c r="C146" s="23">
        <v>135</v>
      </c>
      <c r="D146" s="24">
        <v>88</v>
      </c>
      <c r="E146" s="5">
        <v>28.545454545454501</v>
      </c>
      <c r="F146" s="5">
        <v>867.34977006881695</v>
      </c>
      <c r="G146" s="5">
        <v>802.30439535689402</v>
      </c>
      <c r="H146" s="11">
        <f t="shared" si="25"/>
        <v>92.500675395721601</v>
      </c>
      <c r="I146" s="5">
        <v>1342.174792324485</v>
      </c>
      <c r="J146" s="5">
        <v>1325.0598689608041</v>
      </c>
      <c r="K146" s="11">
        <f t="shared" si="28"/>
        <v>98.724836477219185</v>
      </c>
      <c r="L146" s="5">
        <v>940.05289212508103</v>
      </c>
      <c r="M146" s="5">
        <v>373.52887678501799</v>
      </c>
      <c r="N146" s="6">
        <f t="shared" si="26"/>
        <v>39.734878740771663</v>
      </c>
      <c r="O146" s="5">
        <v>1166.0428772642499</v>
      </c>
      <c r="P146" s="5">
        <v>1055.31766726815</v>
      </c>
      <c r="Q146" s="6">
        <f t="shared" si="27"/>
        <v>90.504190527205864</v>
      </c>
      <c r="R146" s="5">
        <v>1100.19397901666</v>
      </c>
      <c r="S146" s="5">
        <v>1012.69183245351</v>
      </c>
      <c r="T146" s="6">
        <f t="shared" si="24"/>
        <v>92.046661931257034</v>
      </c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</row>
    <row r="147" spans="1:36">
      <c r="A147" s="65"/>
      <c r="B147" s="58"/>
      <c r="C147" s="23">
        <v>136</v>
      </c>
      <c r="D147" s="24">
        <v>88</v>
      </c>
      <c r="E147" s="5">
        <v>28.545454545454501</v>
      </c>
      <c r="F147" s="5">
        <v>826.75999076655705</v>
      </c>
      <c r="G147" s="5">
        <v>828.368371271765</v>
      </c>
      <c r="H147" s="11">
        <f t="shared" si="25"/>
        <v>100.19454019584531</v>
      </c>
      <c r="I147" s="5">
        <v>1159.6255826246463</v>
      </c>
      <c r="J147" s="5">
        <v>1236.36778956137</v>
      </c>
      <c r="K147" s="11">
        <f t="shared" si="28"/>
        <v>106.61784355973147</v>
      </c>
      <c r="L147" s="26"/>
      <c r="M147" s="5"/>
      <c r="N147" s="6"/>
      <c r="O147" s="5">
        <v>1141.0703152055901</v>
      </c>
      <c r="P147" s="5">
        <v>1044.0077929563099</v>
      </c>
      <c r="Q147" s="6">
        <f t="shared" si="27"/>
        <v>91.493729969498673</v>
      </c>
      <c r="R147" s="5">
        <v>987.58098844433005</v>
      </c>
      <c r="S147" s="5">
        <v>945.25480983645298</v>
      </c>
      <c r="T147" s="6">
        <f t="shared" si="24"/>
        <v>95.714156195478139</v>
      </c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</row>
    <row r="148" spans="1:36">
      <c r="A148" s="65"/>
      <c r="B148" s="58" t="s">
        <v>10</v>
      </c>
      <c r="C148" s="23">
        <v>138</v>
      </c>
      <c r="D148" s="5">
        <v>17.600000000000001</v>
      </c>
      <c r="E148" s="5">
        <v>142.72727272727272</v>
      </c>
      <c r="F148" s="5">
        <v>815.95148940531499</v>
      </c>
      <c r="G148" s="5">
        <v>693.46354725707795</v>
      </c>
      <c r="H148" s="11">
        <f t="shared" si="25"/>
        <v>84.988330343326027</v>
      </c>
      <c r="I148" s="5">
        <v>962.07576998728905</v>
      </c>
      <c r="J148" s="5">
        <v>1090.27381820709</v>
      </c>
      <c r="K148" s="11">
        <f t="shared" si="28"/>
        <v>113.3251509100468</v>
      </c>
      <c r="L148" s="5">
        <v>1419.24769396842</v>
      </c>
      <c r="M148" s="5">
        <v>417.42865558348097</v>
      </c>
      <c r="N148" s="6">
        <f t="shared" ref="N148:N170" si="29">M148/L148*100</f>
        <v>29.411966449372244</v>
      </c>
      <c r="O148" s="5">
        <v>1075.2104755021301</v>
      </c>
      <c r="P148" s="5">
        <v>564.451395601032</v>
      </c>
      <c r="Q148" s="6">
        <f t="shared" si="27"/>
        <v>52.496828152407062</v>
      </c>
      <c r="R148" s="5">
        <v>977.28515036754402</v>
      </c>
      <c r="S148" s="5">
        <v>728.062023697163</v>
      </c>
      <c r="T148" s="6">
        <f t="shared" si="24"/>
        <v>74.498422842437378</v>
      </c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</row>
    <row r="149" spans="1:36">
      <c r="A149" s="65"/>
      <c r="B149" s="58"/>
      <c r="C149" s="23">
        <v>139</v>
      </c>
      <c r="D149" s="5">
        <v>17.600000000000001</v>
      </c>
      <c r="E149" s="5">
        <v>142.72727272727272</v>
      </c>
      <c r="F149" s="5">
        <v>764.85070885972095</v>
      </c>
      <c r="G149" s="5">
        <v>673.55720811627805</v>
      </c>
      <c r="H149" s="11">
        <f t="shared" si="25"/>
        <v>88.063879697575501</v>
      </c>
      <c r="I149" s="5">
        <v>816.37985609038105</v>
      </c>
      <c r="J149" s="5">
        <v>995.76123276732994</v>
      </c>
      <c r="K149" s="11">
        <f t="shared" si="28"/>
        <v>121.97278329918635</v>
      </c>
      <c r="L149" s="5">
        <v>512.85574966600495</v>
      </c>
      <c r="M149" s="5">
        <v>472.527740205128</v>
      </c>
      <c r="N149" s="6">
        <f t="shared" si="29"/>
        <v>92.136578465359818</v>
      </c>
      <c r="O149" s="5">
        <v>946.69153189606004</v>
      </c>
      <c r="P149" s="5">
        <v>566.71967909201396</v>
      </c>
      <c r="Q149" s="6">
        <f t="shared" si="27"/>
        <v>59.86318246208161</v>
      </c>
      <c r="R149" s="5">
        <v>850.23286364028002</v>
      </c>
      <c r="S149" s="5">
        <v>781.53985940887196</v>
      </c>
      <c r="T149" s="6">
        <f t="shared" si="24"/>
        <v>91.920683477547755</v>
      </c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</row>
    <row r="150" spans="1:36">
      <c r="A150" s="65"/>
      <c r="B150" s="58"/>
      <c r="C150" s="23">
        <v>140</v>
      </c>
      <c r="D150" s="5">
        <v>17.600000000000001</v>
      </c>
      <c r="E150" s="5">
        <v>142.72727272727272</v>
      </c>
      <c r="F150" s="5">
        <v>691.01537335432999</v>
      </c>
      <c r="G150" s="5">
        <v>621.92349933205696</v>
      </c>
      <c r="H150" s="11">
        <f t="shared" si="25"/>
        <v>90.001398422311951</v>
      </c>
      <c r="I150" s="5">
        <v>808.21890715640905</v>
      </c>
      <c r="J150" s="5">
        <v>930.427495702427</v>
      </c>
      <c r="K150" s="11">
        <f t="shared" si="28"/>
        <v>115.12072873622688</v>
      </c>
      <c r="L150" s="5">
        <v>483.01308978009803</v>
      </c>
      <c r="M150" s="5">
        <v>476.57732828352101</v>
      </c>
      <c r="N150" s="6">
        <f t="shared" si="29"/>
        <v>98.667580313505169</v>
      </c>
      <c r="O150" s="5">
        <v>935.82921719175204</v>
      </c>
      <c r="P150" s="5">
        <v>557.44291848606395</v>
      </c>
      <c r="Q150" s="6">
        <f t="shared" si="27"/>
        <v>59.566735922056978</v>
      </c>
      <c r="R150" s="5">
        <v>853.31179856089705</v>
      </c>
      <c r="S150" s="5">
        <v>734.56132720357903</v>
      </c>
      <c r="T150" s="6">
        <f t="shared" si="24"/>
        <v>86.083577942132095</v>
      </c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</row>
    <row r="151" spans="1:36">
      <c r="A151" s="65"/>
      <c r="B151" s="58"/>
      <c r="C151" s="23">
        <v>142</v>
      </c>
      <c r="D151" s="5">
        <v>17.600000000000001</v>
      </c>
      <c r="E151" s="5">
        <v>142.72727272727272</v>
      </c>
      <c r="F151" s="5">
        <v>552.58479206838399</v>
      </c>
      <c r="G151" s="5">
        <v>586.48180745989703</v>
      </c>
      <c r="H151" s="11">
        <f t="shared" si="25"/>
        <v>106.13426498124076</v>
      </c>
      <c r="I151" s="5">
        <v>1098.0173549818801</v>
      </c>
      <c r="J151" s="5">
        <v>894.21206179543503</v>
      </c>
      <c r="K151" s="11">
        <f t="shared" si="28"/>
        <v>81.438791266663685</v>
      </c>
      <c r="L151" s="5">
        <v>797.22372625713797</v>
      </c>
      <c r="M151" s="5">
        <v>563.16730458025097</v>
      </c>
      <c r="N151" s="6">
        <f t="shared" si="29"/>
        <v>70.641061728587587</v>
      </c>
      <c r="O151" s="5">
        <v>937.58677719898196</v>
      </c>
      <c r="P151" s="5">
        <v>600.32200608262497</v>
      </c>
      <c r="Q151" s="6">
        <f t="shared" si="27"/>
        <v>64.028420694676669</v>
      </c>
      <c r="R151" s="5">
        <v>936.65227634355597</v>
      </c>
      <c r="S151" s="5">
        <v>781.44429131798802</v>
      </c>
      <c r="T151" s="6">
        <f t="shared" si="24"/>
        <v>83.429497910210699</v>
      </c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</row>
    <row r="152" spans="1:36">
      <c r="A152" s="65"/>
      <c r="B152" s="58"/>
      <c r="C152" s="23">
        <v>144</v>
      </c>
      <c r="D152" s="5">
        <v>17.600000000000001</v>
      </c>
      <c r="E152" s="5">
        <v>142.72727272727272</v>
      </c>
      <c r="F152" s="5">
        <v>868.01788157526698</v>
      </c>
      <c r="G152" s="5">
        <v>739.66772092099302</v>
      </c>
      <c r="H152" s="11">
        <f t="shared" si="25"/>
        <v>85.21341974875611</v>
      </c>
      <c r="I152" s="5">
        <v>927.26844144056599</v>
      </c>
      <c r="J152" s="5">
        <v>916.22105169386202</v>
      </c>
      <c r="K152" s="11">
        <f t="shared" si="28"/>
        <v>98.808609324658875</v>
      </c>
      <c r="L152" s="5">
        <v>743.10297614907302</v>
      </c>
      <c r="M152" s="5">
        <v>618.93859423067704</v>
      </c>
      <c r="N152" s="6">
        <f t="shared" si="29"/>
        <v>83.291093441471091</v>
      </c>
      <c r="O152" s="5">
        <v>1091.02969768089</v>
      </c>
      <c r="P152" s="5">
        <v>680.28765640814197</v>
      </c>
      <c r="Q152" s="6">
        <f t="shared" si="27"/>
        <v>62.352808347396248</v>
      </c>
      <c r="R152" s="5">
        <v>1427.15490514414</v>
      </c>
      <c r="S152" s="5">
        <v>1300.6071998090499</v>
      </c>
      <c r="T152" s="6">
        <f t="shared" si="24"/>
        <v>91.132868276670436</v>
      </c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</row>
    <row r="153" spans="1:36">
      <c r="A153" s="65"/>
      <c r="B153" s="58"/>
      <c r="C153" s="23">
        <v>146</v>
      </c>
      <c r="D153" s="5">
        <v>17.600000000000001</v>
      </c>
      <c r="E153" s="5">
        <v>142.72727272727272</v>
      </c>
      <c r="F153" s="5">
        <v>586.11805667773694</v>
      </c>
      <c r="G153" s="5">
        <v>741.57805814189601</v>
      </c>
      <c r="H153" s="11">
        <f t="shared" si="25"/>
        <v>126.52366698022324</v>
      </c>
      <c r="I153" s="5">
        <v>1005.25545592511</v>
      </c>
      <c r="J153" s="5">
        <v>893.30287565956905</v>
      </c>
      <c r="K153" s="11">
        <f t="shared" si="28"/>
        <v>88.863270564145907</v>
      </c>
      <c r="L153" s="5">
        <v>957.04090710317405</v>
      </c>
      <c r="M153" s="5">
        <v>583.54188476419199</v>
      </c>
      <c r="N153" s="6">
        <f t="shared" si="29"/>
        <v>60.973557183724758</v>
      </c>
      <c r="O153" s="5">
        <v>891.08158900776505</v>
      </c>
      <c r="P153" s="5">
        <v>749.59378742460899</v>
      </c>
      <c r="Q153" s="6">
        <f t="shared" si="27"/>
        <v>84.121790492753277</v>
      </c>
      <c r="R153" s="5">
        <v>1131.1265191887401</v>
      </c>
      <c r="S153" s="5">
        <v>1064.8564118275599</v>
      </c>
      <c r="T153" s="6">
        <f t="shared" si="24"/>
        <v>94.141229452501022</v>
      </c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</row>
    <row r="154" spans="1:36">
      <c r="A154" s="65"/>
      <c r="B154" s="58"/>
      <c r="C154" s="23">
        <v>148</v>
      </c>
      <c r="D154" s="5">
        <v>17.600000000000001</v>
      </c>
      <c r="E154" s="5">
        <v>142.72727272727272</v>
      </c>
      <c r="F154" s="5">
        <v>807.92154583526496</v>
      </c>
      <c r="G154" s="5">
        <v>814.93494523832999</v>
      </c>
      <c r="H154" s="11">
        <f t="shared" si="25"/>
        <v>100.86807926329212</v>
      </c>
      <c r="I154" s="5">
        <v>888.84260065744695</v>
      </c>
      <c r="J154" s="5">
        <v>855.95756422752197</v>
      </c>
      <c r="K154" s="11">
        <f t="shared" si="28"/>
        <v>96.300240739406391</v>
      </c>
      <c r="L154" s="5">
        <v>535.88426889134598</v>
      </c>
      <c r="M154" s="5">
        <v>364.24272418108598</v>
      </c>
      <c r="N154" s="6">
        <f t="shared" si="29"/>
        <v>67.970408038780946</v>
      </c>
      <c r="O154" s="5">
        <v>918.95069686428303</v>
      </c>
      <c r="P154" s="5">
        <v>778.24673710215905</v>
      </c>
      <c r="Q154" s="6">
        <f t="shared" si="27"/>
        <v>84.688627992530471</v>
      </c>
      <c r="R154" s="5">
        <v>1140.74636027113</v>
      </c>
      <c r="S154" s="5">
        <v>900.78400159918897</v>
      </c>
      <c r="T154" s="6">
        <f t="shared" si="24"/>
        <v>78.964442313459813</v>
      </c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</row>
    <row r="155" spans="1:36">
      <c r="A155" s="65"/>
      <c r="B155" s="58"/>
      <c r="C155" s="23">
        <v>151</v>
      </c>
      <c r="D155" s="5">
        <v>17.600000000000001</v>
      </c>
      <c r="E155" s="5">
        <v>142.72727272727272</v>
      </c>
      <c r="F155" s="5">
        <v>709.81131207895703</v>
      </c>
      <c r="G155" s="5">
        <v>695.14353634488702</v>
      </c>
      <c r="H155" s="11">
        <f t="shared" si="25"/>
        <v>97.933566923425076</v>
      </c>
      <c r="I155" s="5">
        <v>1066.5030909244699</v>
      </c>
      <c r="J155" s="5">
        <v>940.37185592596597</v>
      </c>
      <c r="K155" s="11">
        <f t="shared" si="28"/>
        <v>88.173383080477493</v>
      </c>
      <c r="L155" s="5">
        <v>399.24229358652298</v>
      </c>
      <c r="M155" s="5">
        <v>280.09891440924901</v>
      </c>
      <c r="N155" s="6">
        <f t="shared" si="29"/>
        <v>70.15762580988843</v>
      </c>
      <c r="O155" s="5">
        <v>900.10577400033605</v>
      </c>
      <c r="P155" s="5">
        <v>766.43573818692096</v>
      </c>
      <c r="Q155" s="6">
        <f t="shared" si="27"/>
        <v>85.149519126030498</v>
      </c>
      <c r="R155" s="5">
        <v>760.69308390923095</v>
      </c>
      <c r="S155" s="5">
        <v>700.79541066505203</v>
      </c>
      <c r="T155" s="6">
        <f t="shared" si="24"/>
        <v>92.125908002691119</v>
      </c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</row>
    <row r="156" spans="1:36">
      <c r="A156" s="65"/>
      <c r="B156" s="58"/>
      <c r="C156" s="23">
        <v>153</v>
      </c>
      <c r="D156" s="5">
        <v>17.600000000000001</v>
      </c>
      <c r="E156" s="5">
        <v>142.72727272727272</v>
      </c>
      <c r="F156" s="5">
        <v>694.55836234858305</v>
      </c>
      <c r="G156" s="5">
        <v>741.30799599246996</v>
      </c>
      <c r="H156" s="11">
        <f t="shared" si="25"/>
        <v>106.73084310522265</v>
      </c>
      <c r="I156" s="5">
        <v>1014.50190053834</v>
      </c>
      <c r="J156" s="5">
        <v>834.10375518269302</v>
      </c>
      <c r="K156" s="11">
        <f t="shared" si="28"/>
        <v>82.218057427007324</v>
      </c>
      <c r="L156" s="5">
        <v>577.35735036129904</v>
      </c>
      <c r="M156" s="5">
        <v>332.301186864633</v>
      </c>
      <c r="N156" s="6">
        <f t="shared" si="29"/>
        <v>57.555547990630998</v>
      </c>
      <c r="O156" s="5">
        <v>891.88141939264597</v>
      </c>
      <c r="P156" s="5">
        <v>873.10770118982305</v>
      </c>
      <c r="Q156" s="6">
        <f t="shared" si="27"/>
        <v>97.895043242900229</v>
      </c>
      <c r="R156" s="5">
        <v>744.68983725072496</v>
      </c>
      <c r="S156" s="5">
        <v>801.51870996303296</v>
      </c>
      <c r="T156" s="6">
        <f t="shared" si="24"/>
        <v>107.63121367710764</v>
      </c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</row>
    <row r="157" spans="1:36">
      <c r="A157" s="65"/>
      <c r="B157" s="58"/>
      <c r="C157" s="23">
        <v>155</v>
      </c>
      <c r="D157" s="5">
        <v>17.600000000000001</v>
      </c>
      <c r="E157" s="5">
        <v>142.72727272727272</v>
      </c>
      <c r="F157" s="5">
        <v>711.16219205386301</v>
      </c>
      <c r="G157" s="5">
        <v>845.66098090420905</v>
      </c>
      <c r="H157" s="11">
        <f t="shared" si="25"/>
        <v>118.91253364607425</v>
      </c>
      <c r="I157" s="5">
        <v>1117.5703480534601</v>
      </c>
      <c r="J157" s="5">
        <v>825.25024289478301</v>
      </c>
      <c r="K157" s="11">
        <f t="shared" si="28"/>
        <v>73.843247929060695</v>
      </c>
      <c r="L157" s="5">
        <v>551.49179761689902</v>
      </c>
      <c r="M157" s="5">
        <v>317.31850499378299</v>
      </c>
      <c r="N157" s="6">
        <f t="shared" si="29"/>
        <v>57.538209337831795</v>
      </c>
      <c r="O157" s="5">
        <v>916.293236173183</v>
      </c>
      <c r="P157" s="5">
        <v>941.19739645355901</v>
      </c>
      <c r="Q157" s="6">
        <f t="shared" si="27"/>
        <v>102.7179247098217</v>
      </c>
      <c r="R157" s="5">
        <v>768.02542670951595</v>
      </c>
      <c r="S157" s="5">
        <v>811.11013705352104</v>
      </c>
      <c r="T157" s="6">
        <f t="shared" si="24"/>
        <v>105.60980259841067</v>
      </c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</row>
    <row r="158" spans="1:36">
      <c r="A158" s="65"/>
      <c r="B158" s="58"/>
      <c r="C158" s="23">
        <v>156</v>
      </c>
      <c r="D158" s="5">
        <v>17.600000000000001</v>
      </c>
      <c r="E158" s="5">
        <v>142.72727272727272</v>
      </c>
      <c r="F158" s="5"/>
      <c r="G158" s="5"/>
      <c r="H158" s="11"/>
      <c r="I158" s="5">
        <v>1033.78057489705</v>
      </c>
      <c r="J158" s="5">
        <v>869.41884601501499</v>
      </c>
      <c r="K158" s="11">
        <f t="shared" si="28"/>
        <v>84.100907593625166</v>
      </c>
      <c r="L158" s="5">
        <v>539.42620517451996</v>
      </c>
      <c r="M158" s="5">
        <v>358.37301673674398</v>
      </c>
      <c r="N158" s="6">
        <f t="shared" si="29"/>
        <v>66.435967199776641</v>
      </c>
      <c r="O158" s="5">
        <v>870.28121221981496</v>
      </c>
      <c r="P158" s="5">
        <v>871.84494635847705</v>
      </c>
      <c r="Q158" s="6">
        <f t="shared" si="27"/>
        <v>100.17968147728635</v>
      </c>
      <c r="R158" s="5">
        <v>817.99943039833704</v>
      </c>
      <c r="S158" s="5">
        <v>784.79717054889602</v>
      </c>
      <c r="T158" s="6">
        <f t="shared" si="24"/>
        <v>95.941041201792444</v>
      </c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</row>
    <row r="159" spans="1:36">
      <c r="A159" s="65"/>
      <c r="B159" s="58"/>
      <c r="C159" s="23">
        <v>157</v>
      </c>
      <c r="D159" s="5">
        <v>17.600000000000001</v>
      </c>
      <c r="E159" s="5">
        <v>142.72727272727272</v>
      </c>
      <c r="F159" s="5">
        <v>813.61788753018004</v>
      </c>
      <c r="G159" s="5">
        <v>820.38675381876806</v>
      </c>
      <c r="H159" s="11">
        <f t="shared" ref="H159:H170" si="30">G159/F159*100</f>
        <v>100.8319465921694</v>
      </c>
      <c r="I159" s="5">
        <v>926.69735690712503</v>
      </c>
      <c r="J159" s="5">
        <v>811.66063386215296</v>
      </c>
      <c r="K159" s="11">
        <f t="shared" si="28"/>
        <v>87.586376265395856</v>
      </c>
      <c r="L159" s="5">
        <v>499.56146467396798</v>
      </c>
      <c r="M159" s="5">
        <v>363.87940403482901</v>
      </c>
      <c r="N159" s="6">
        <f t="shared" si="29"/>
        <v>72.839766428403351</v>
      </c>
      <c r="O159" s="5">
        <v>886.71882880511703</v>
      </c>
      <c r="P159" s="5">
        <v>867.23642006375201</v>
      </c>
      <c r="Q159" s="6">
        <f t="shared" si="27"/>
        <v>97.802865112538754</v>
      </c>
      <c r="R159" s="5">
        <v>867.54439008680004</v>
      </c>
      <c r="S159" s="5">
        <v>804.97817472967199</v>
      </c>
      <c r="T159" s="6">
        <f t="shared" si="24"/>
        <v>92.78812518736153</v>
      </c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</row>
    <row r="160" spans="1:36">
      <c r="A160" s="65"/>
      <c r="B160" s="58" t="s">
        <v>11</v>
      </c>
      <c r="C160" s="23">
        <v>158</v>
      </c>
      <c r="D160" s="5">
        <v>88</v>
      </c>
      <c r="E160" s="5">
        <v>28.545454545454501</v>
      </c>
      <c r="F160" s="5">
        <v>784.25970614605797</v>
      </c>
      <c r="G160" s="5">
        <v>821.33126304765995</v>
      </c>
      <c r="H160" s="11">
        <f t="shared" si="30"/>
        <v>104.72694907198228</v>
      </c>
      <c r="I160" s="5">
        <v>1438.5337496493801</v>
      </c>
      <c r="J160" s="5">
        <v>1243.29543599882</v>
      </c>
      <c r="K160" s="11">
        <f t="shared" si="28"/>
        <v>86.427964328390189</v>
      </c>
      <c r="L160" s="5">
        <v>349.92969370931797</v>
      </c>
      <c r="M160" s="5">
        <v>199.23826185985399</v>
      </c>
      <c r="N160" s="6">
        <f t="shared" si="29"/>
        <v>56.936654831401256</v>
      </c>
      <c r="O160" s="5">
        <v>906.86817771777999</v>
      </c>
      <c r="P160" s="5">
        <v>930.98337199812397</v>
      </c>
      <c r="Q160" s="6">
        <f t="shared" si="27"/>
        <v>102.65917306096594</v>
      </c>
      <c r="R160" s="5">
        <v>813.84000533241203</v>
      </c>
      <c r="S160" s="5">
        <v>877.73389509028596</v>
      </c>
      <c r="T160" s="6">
        <f t="shared" si="24"/>
        <v>107.85091533215751</v>
      </c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</row>
    <row r="161" spans="1:36">
      <c r="A161" s="65"/>
      <c r="B161" s="58"/>
      <c r="C161" s="23">
        <v>160</v>
      </c>
      <c r="D161" s="5">
        <v>88</v>
      </c>
      <c r="E161" s="5">
        <v>28.545454545454501</v>
      </c>
      <c r="F161" s="5">
        <v>809.239176092138</v>
      </c>
      <c r="G161" s="5">
        <v>739.97660617382803</v>
      </c>
      <c r="H161" s="11">
        <f t="shared" si="30"/>
        <v>91.441026094067411</v>
      </c>
      <c r="I161" s="5">
        <v>1374.8537771111501</v>
      </c>
      <c r="J161" s="5">
        <v>1320.84204925728</v>
      </c>
      <c r="K161" s="11">
        <f t="shared" si="28"/>
        <v>96.071456561194466</v>
      </c>
      <c r="L161" s="5">
        <v>723.144088032485</v>
      </c>
      <c r="M161" s="5">
        <v>308.20252923329002</v>
      </c>
      <c r="N161" s="6">
        <f t="shared" si="29"/>
        <v>42.61979518796052</v>
      </c>
      <c r="O161" s="5">
        <v>987.67935991181901</v>
      </c>
      <c r="P161" s="5">
        <v>908.16975016162201</v>
      </c>
      <c r="Q161" s="6">
        <f t="shared" si="27"/>
        <v>91.949856099321977</v>
      </c>
      <c r="R161" s="5">
        <v>895.51318463623397</v>
      </c>
      <c r="S161" s="5">
        <v>828.26679590407605</v>
      </c>
      <c r="T161" s="6">
        <f t="shared" si="24"/>
        <v>92.490742751099305</v>
      </c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</row>
    <row r="162" spans="1:36">
      <c r="A162" s="65"/>
      <c r="B162" s="58"/>
      <c r="C162" s="23">
        <v>162</v>
      </c>
      <c r="D162" s="5">
        <v>88</v>
      </c>
      <c r="E162" s="5">
        <v>28.545454545454501</v>
      </c>
      <c r="F162" s="5">
        <v>709.09524585861095</v>
      </c>
      <c r="G162" s="5">
        <v>753.04622383891501</v>
      </c>
      <c r="H162" s="11">
        <f t="shared" si="30"/>
        <v>106.1981769356084</v>
      </c>
      <c r="I162" s="5">
        <v>1296.6353588593299</v>
      </c>
      <c r="J162" s="5">
        <v>1380.15133467143</v>
      </c>
      <c r="K162" s="11">
        <f t="shared" si="28"/>
        <v>106.44097627304954</v>
      </c>
      <c r="L162" s="5">
        <v>602.10190249938398</v>
      </c>
      <c r="M162" s="5">
        <v>191.80314255299101</v>
      </c>
      <c r="N162" s="6">
        <f t="shared" si="29"/>
        <v>31.855594834827354</v>
      </c>
      <c r="O162" s="5">
        <v>949.96211328470497</v>
      </c>
      <c r="P162" s="5">
        <v>991.65375849225597</v>
      </c>
      <c r="Q162" s="6">
        <f t="shared" si="27"/>
        <v>104.38876925979636</v>
      </c>
      <c r="R162" s="5">
        <v>818.77031797018003</v>
      </c>
      <c r="S162" s="5">
        <v>957.66019044611505</v>
      </c>
      <c r="T162" s="6">
        <f t="shared" si="24"/>
        <v>116.96322758991289</v>
      </c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</row>
    <row r="163" spans="1:36">
      <c r="A163" s="65"/>
      <c r="B163" s="58"/>
      <c r="C163" s="23">
        <v>165</v>
      </c>
      <c r="D163" s="5">
        <v>88</v>
      </c>
      <c r="E163" s="5">
        <v>28.545454545454501</v>
      </c>
      <c r="F163" s="5">
        <v>860.35034676875796</v>
      </c>
      <c r="G163" s="5">
        <v>842.32925439218695</v>
      </c>
      <c r="H163" s="11">
        <f t="shared" si="30"/>
        <v>97.905377449517701</v>
      </c>
      <c r="I163" s="5">
        <v>1416.5079635499101</v>
      </c>
      <c r="J163" s="5">
        <v>1360.7669064199599</v>
      </c>
      <c r="K163" s="11">
        <f t="shared" ref="K163:K170" si="31">J163/I163*100</f>
        <v>96.064896310906889</v>
      </c>
      <c r="L163" s="5">
        <v>602.00561176721305</v>
      </c>
      <c r="M163" s="5">
        <v>198.23182907365501</v>
      </c>
      <c r="N163" s="6">
        <f t="shared" si="29"/>
        <v>32.928568305490877</v>
      </c>
      <c r="O163" s="5">
        <v>1033.80372653205</v>
      </c>
      <c r="P163" s="5">
        <v>1009.74741369522</v>
      </c>
      <c r="Q163" s="6">
        <f t="shared" si="27"/>
        <v>97.67302900739891</v>
      </c>
      <c r="R163" s="5">
        <v>872.42648641808603</v>
      </c>
      <c r="S163" s="5">
        <v>850.270277110037</v>
      </c>
      <c r="T163" s="6">
        <f t="shared" si="24"/>
        <v>97.460392405208196</v>
      </c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</row>
    <row r="164" spans="1:36">
      <c r="A164" s="65"/>
      <c r="B164" s="58"/>
      <c r="C164" s="23">
        <v>167</v>
      </c>
      <c r="D164" s="5">
        <v>88</v>
      </c>
      <c r="E164" s="5">
        <v>28.545454545454501</v>
      </c>
      <c r="F164" s="5">
        <v>946.54235590322901</v>
      </c>
      <c r="G164" s="5">
        <v>812.53909649018999</v>
      </c>
      <c r="H164" s="11">
        <f t="shared" si="30"/>
        <v>85.842867085945912</v>
      </c>
      <c r="I164" s="5">
        <v>1479.36530868163</v>
      </c>
      <c r="J164" s="5">
        <v>1311.1680344089</v>
      </c>
      <c r="K164" s="11">
        <f t="shared" si="31"/>
        <v>88.630443522930591</v>
      </c>
      <c r="L164" s="5">
        <v>754.29567989224995</v>
      </c>
      <c r="M164" s="5">
        <v>242.82290001209901</v>
      </c>
      <c r="N164" s="6">
        <f t="shared" si="29"/>
        <v>32.192004605778187</v>
      </c>
      <c r="O164" s="5">
        <v>1141.0607282768799</v>
      </c>
      <c r="P164" s="5">
        <v>942.76052408435601</v>
      </c>
      <c r="Q164" s="6">
        <f t="shared" si="27"/>
        <v>82.621415383212977</v>
      </c>
      <c r="R164" s="5">
        <v>998.58557973987899</v>
      </c>
      <c r="S164" s="5">
        <v>846.40852578642296</v>
      </c>
      <c r="T164" s="6">
        <f t="shared" si="24"/>
        <v>84.760739886400472</v>
      </c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</row>
    <row r="165" spans="1:36">
      <c r="A165" s="65"/>
      <c r="B165" s="58"/>
      <c r="C165" s="23">
        <v>169</v>
      </c>
      <c r="D165" s="5">
        <v>88</v>
      </c>
      <c r="E165" s="5">
        <v>28.545454545454501</v>
      </c>
      <c r="F165" s="5">
        <v>994.00728625558099</v>
      </c>
      <c r="G165" s="5">
        <v>917.00320567523204</v>
      </c>
      <c r="H165" s="11">
        <f t="shared" si="30"/>
        <v>92.253167391717739</v>
      </c>
      <c r="I165" s="5">
        <v>1534.1972279870099</v>
      </c>
      <c r="J165" s="5">
        <v>1403.1519496476501</v>
      </c>
      <c r="K165" s="11">
        <f t="shared" si="31"/>
        <v>91.458381233597862</v>
      </c>
      <c r="L165" s="5">
        <v>809.04133015609796</v>
      </c>
      <c r="M165" s="5">
        <v>339.27927641418</v>
      </c>
      <c r="N165" s="6">
        <f t="shared" si="29"/>
        <v>41.935963438198989</v>
      </c>
      <c r="O165" s="5">
        <v>1115.37968430867</v>
      </c>
      <c r="P165" s="5">
        <v>1019.68508466453</v>
      </c>
      <c r="Q165" s="6">
        <f t="shared" si="27"/>
        <v>91.42044623993192</v>
      </c>
      <c r="R165" s="5">
        <v>1096.1065459656199</v>
      </c>
      <c r="S165" s="5">
        <v>892.99602079868396</v>
      </c>
      <c r="T165" s="6">
        <f t="shared" si="24"/>
        <v>81.469819159960878</v>
      </c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</row>
    <row r="166" spans="1:36">
      <c r="A166" s="65"/>
      <c r="B166" s="58"/>
      <c r="C166" s="23">
        <v>172</v>
      </c>
      <c r="D166" s="5">
        <v>88</v>
      </c>
      <c r="E166" s="5">
        <v>28.545454545454501</v>
      </c>
      <c r="F166" s="5">
        <v>818.30162421624595</v>
      </c>
      <c r="G166" s="5">
        <v>813.52346512490305</v>
      </c>
      <c r="H166" s="11">
        <f t="shared" si="30"/>
        <v>99.416088279683009</v>
      </c>
      <c r="I166" s="5">
        <v>1327.08240096741</v>
      </c>
      <c r="J166" s="5">
        <v>1361.7436242060901</v>
      </c>
      <c r="K166" s="11">
        <f t="shared" si="31"/>
        <v>102.61183655313437</v>
      </c>
      <c r="L166" s="5">
        <v>559.298951657001</v>
      </c>
      <c r="M166" s="5">
        <v>179.29327386537199</v>
      </c>
      <c r="N166" s="6">
        <f t="shared" si="29"/>
        <v>32.056787042813276</v>
      </c>
      <c r="O166" s="5">
        <v>945.13012490038204</v>
      </c>
      <c r="P166" s="5">
        <v>978.80140803565098</v>
      </c>
      <c r="Q166" s="6">
        <f t="shared" si="27"/>
        <v>103.5626081793571</v>
      </c>
      <c r="R166" s="5">
        <v>917.67301798237997</v>
      </c>
      <c r="S166" s="5">
        <v>899.28437813817902</v>
      </c>
      <c r="T166" s="6">
        <f t="shared" si="24"/>
        <v>97.996166446668482</v>
      </c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</row>
    <row r="167" spans="1:36">
      <c r="A167" s="65"/>
      <c r="B167" s="58"/>
      <c r="C167" s="23">
        <v>174</v>
      </c>
      <c r="D167" s="5">
        <v>88</v>
      </c>
      <c r="E167" s="5">
        <v>28.545454545454501</v>
      </c>
      <c r="F167" s="5">
        <v>821.54440582640996</v>
      </c>
      <c r="G167" s="5">
        <v>820.27807858782296</v>
      </c>
      <c r="H167" s="11">
        <f t="shared" si="30"/>
        <v>99.845860159279738</v>
      </c>
      <c r="I167" s="5">
        <v>1289.4983848567999</v>
      </c>
      <c r="J167" s="5">
        <v>1454.74188939398</v>
      </c>
      <c r="K167" s="11">
        <f t="shared" si="31"/>
        <v>112.81455692211127</v>
      </c>
      <c r="L167" s="5">
        <v>658.56163044574998</v>
      </c>
      <c r="M167" s="5">
        <v>300.33336239043399</v>
      </c>
      <c r="N167" s="6">
        <f t="shared" si="29"/>
        <v>45.604442850269336</v>
      </c>
      <c r="O167" s="5">
        <v>981.36256126880096</v>
      </c>
      <c r="P167" s="5">
        <v>961.85490952916598</v>
      </c>
      <c r="Q167" s="6">
        <f t="shared" si="27"/>
        <v>98.012187084616968</v>
      </c>
      <c r="R167" s="5">
        <v>911.22819136995997</v>
      </c>
      <c r="S167" s="5">
        <v>957.36505274528099</v>
      </c>
      <c r="T167" s="6">
        <f t="shared" si="24"/>
        <v>105.06315122954635</v>
      </c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</row>
    <row r="168" spans="1:36">
      <c r="A168" s="65"/>
      <c r="B168" s="58"/>
      <c r="C168" s="23">
        <v>176</v>
      </c>
      <c r="D168" s="5">
        <v>88</v>
      </c>
      <c r="E168" s="5">
        <v>28.545454545454501</v>
      </c>
      <c r="F168" s="5">
        <v>887.77932199494796</v>
      </c>
      <c r="G168" s="5">
        <v>873.24147306296095</v>
      </c>
      <c r="H168" s="11">
        <f t="shared" si="30"/>
        <v>98.362447899854359</v>
      </c>
      <c r="I168" s="5">
        <v>1399.70786295322</v>
      </c>
      <c r="J168" s="5">
        <v>1339.3390809488801</v>
      </c>
      <c r="K168" s="11">
        <f t="shared" si="31"/>
        <v>95.687044160988791</v>
      </c>
      <c r="L168" s="5">
        <v>561.25942902888096</v>
      </c>
      <c r="M168" s="5">
        <v>299.86030360152603</v>
      </c>
      <c r="N168" s="6">
        <f t="shared" si="29"/>
        <v>53.426328020958024</v>
      </c>
      <c r="O168" s="5">
        <v>1007.63645029181</v>
      </c>
      <c r="P168" s="5">
        <v>979.35179615049401</v>
      </c>
      <c r="Q168" s="6">
        <f t="shared" si="27"/>
        <v>97.19297032842303</v>
      </c>
      <c r="R168" s="5">
        <v>935.23742471233595</v>
      </c>
      <c r="S168" s="5">
        <v>904.07816303099105</v>
      </c>
      <c r="T168" s="6">
        <f t="shared" si="24"/>
        <v>96.668304661682143</v>
      </c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</row>
    <row r="169" spans="1:36">
      <c r="A169" s="65"/>
      <c r="B169" s="58"/>
      <c r="C169" s="23">
        <v>177</v>
      </c>
      <c r="D169" s="5">
        <v>88</v>
      </c>
      <c r="E169" s="5">
        <v>28.545454545454501</v>
      </c>
      <c r="F169" s="5">
        <v>911.13890655027399</v>
      </c>
      <c r="G169" s="5">
        <v>850.73348976601005</v>
      </c>
      <c r="H169" s="11">
        <f t="shared" si="30"/>
        <v>93.370339434524965</v>
      </c>
      <c r="I169" s="5">
        <v>1348.62349471176</v>
      </c>
      <c r="J169" s="5">
        <v>1312.5257101980101</v>
      </c>
      <c r="K169" s="11">
        <f t="shared" si="31"/>
        <v>97.323360844943224</v>
      </c>
      <c r="L169" s="5">
        <v>581.18346110387597</v>
      </c>
      <c r="M169" s="5">
        <v>239.65589437696099</v>
      </c>
      <c r="N169" s="6">
        <f t="shared" si="29"/>
        <v>41.235842107717318</v>
      </c>
      <c r="O169" s="5">
        <v>1017.04333233715</v>
      </c>
      <c r="P169" s="5">
        <v>951.81739790038102</v>
      </c>
      <c r="Q169" s="6">
        <f t="shared" si="27"/>
        <v>93.586710382646061</v>
      </c>
      <c r="R169" s="5">
        <v>991.48785480596405</v>
      </c>
      <c r="S169" s="5">
        <v>843.19713790501999</v>
      </c>
      <c r="T169" s="6">
        <f t="shared" si="24"/>
        <v>85.043617409719573</v>
      </c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</row>
    <row r="170" spans="1:36">
      <c r="A170" s="65"/>
      <c r="B170" s="58"/>
      <c r="C170" s="23">
        <v>178</v>
      </c>
      <c r="D170" s="5">
        <v>88</v>
      </c>
      <c r="E170" s="5">
        <v>28.545454545454501</v>
      </c>
      <c r="F170" s="5">
        <v>828.38956456155995</v>
      </c>
      <c r="G170" s="5">
        <v>786.77045241531698</v>
      </c>
      <c r="H170" s="11">
        <f t="shared" si="30"/>
        <v>94.975900961732833</v>
      </c>
      <c r="I170" s="5">
        <v>1273.8366412621101</v>
      </c>
      <c r="J170" s="5">
        <v>1338.5098457730701</v>
      </c>
      <c r="K170" s="11">
        <f t="shared" si="31"/>
        <v>105.07704068293107</v>
      </c>
      <c r="L170" s="5">
        <v>599.69110440097097</v>
      </c>
      <c r="M170" s="5">
        <v>252.542598726725</v>
      </c>
      <c r="N170" s="6">
        <f t="shared" si="29"/>
        <v>42.112113532013915</v>
      </c>
      <c r="O170" s="5">
        <v>1030.3987734088701</v>
      </c>
      <c r="P170" s="5">
        <v>1019.4404500129</v>
      </c>
      <c r="Q170" s="6">
        <f t="shared" si="27"/>
        <v>98.936496851629911</v>
      </c>
      <c r="R170" s="5">
        <v>926.846921089273</v>
      </c>
      <c r="S170" s="5">
        <v>892.58562057609095</v>
      </c>
      <c r="T170" s="6">
        <f t="shared" si="24"/>
        <v>96.303456403251943</v>
      </c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</row>
    <row r="171" spans="1:36">
      <c r="A171" s="25"/>
      <c r="B171" s="25"/>
      <c r="C171" s="25"/>
      <c r="D171" s="25"/>
      <c r="E171" s="25"/>
      <c r="F171" s="25"/>
      <c r="G171" s="25"/>
      <c r="H171" s="27"/>
      <c r="I171" s="32"/>
      <c r="J171" s="32"/>
      <c r="K171" s="33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</row>
    <row r="172" spans="1:36">
      <c r="A172" s="25"/>
      <c r="B172" s="25"/>
      <c r="C172" s="25"/>
      <c r="D172" s="25"/>
      <c r="E172" s="25"/>
      <c r="F172" s="25"/>
      <c r="G172" s="25"/>
      <c r="H172" s="27"/>
      <c r="I172" s="32"/>
      <c r="J172" s="32"/>
      <c r="K172" s="33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</row>
    <row r="173" spans="1:36">
      <c r="A173" s="25"/>
      <c r="B173" s="25"/>
      <c r="C173" s="25"/>
      <c r="D173" s="25"/>
      <c r="E173" s="25"/>
      <c r="F173" s="25"/>
      <c r="G173" s="25"/>
      <c r="H173" s="27"/>
      <c r="I173" s="32"/>
      <c r="J173" s="32"/>
      <c r="K173" s="33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</row>
    <row r="174" spans="1:36">
      <c r="A174" s="25"/>
      <c r="B174" s="25"/>
      <c r="C174" s="25"/>
      <c r="D174" s="25"/>
      <c r="E174" s="25"/>
      <c r="F174" s="28"/>
      <c r="G174" s="28"/>
      <c r="H174" s="27"/>
      <c r="I174" s="32"/>
      <c r="J174" s="32"/>
      <c r="K174" s="33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</row>
    <row r="175" spans="1:36">
      <c r="A175" s="25"/>
      <c r="B175" s="25"/>
      <c r="C175" s="25"/>
      <c r="D175" s="25"/>
      <c r="E175" s="25"/>
      <c r="F175" s="28"/>
      <c r="G175" s="28"/>
      <c r="H175" s="27"/>
      <c r="I175" s="32"/>
      <c r="J175" s="32"/>
      <c r="K175" s="33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</row>
    <row r="176" spans="1:36">
      <c r="A176" s="25"/>
      <c r="B176" s="25"/>
      <c r="C176" s="25"/>
      <c r="D176" s="25"/>
      <c r="E176" s="25"/>
      <c r="F176" s="28"/>
      <c r="G176" s="28"/>
      <c r="H176" s="27"/>
      <c r="I176" s="32"/>
      <c r="J176" s="32"/>
      <c r="K176" s="33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</row>
    <row r="177" spans="1:36">
      <c r="A177" s="25"/>
      <c r="B177" s="25"/>
      <c r="C177" s="25"/>
      <c r="D177" s="25"/>
      <c r="E177" s="25"/>
      <c r="F177" s="28"/>
      <c r="G177" s="28"/>
      <c r="H177" s="27"/>
      <c r="I177" s="32"/>
      <c r="J177" s="32"/>
      <c r="K177" s="33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</row>
    <row r="178" spans="1:36">
      <c r="A178" s="25"/>
      <c r="B178" s="25"/>
      <c r="C178" s="25"/>
      <c r="D178" s="25"/>
      <c r="E178" s="25"/>
      <c r="F178" s="28"/>
      <c r="G178" s="28"/>
      <c r="H178" s="27"/>
      <c r="I178" s="32"/>
      <c r="J178" s="32"/>
      <c r="K178" s="33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</row>
    <row r="179" spans="1:36">
      <c r="A179" s="25"/>
      <c r="B179" s="25"/>
      <c r="C179" s="25"/>
      <c r="D179" s="25"/>
      <c r="E179" s="25"/>
      <c r="F179" s="28"/>
      <c r="G179" s="28"/>
      <c r="H179" s="27"/>
      <c r="I179" s="32"/>
      <c r="J179" s="32"/>
      <c r="K179" s="33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</row>
    <row r="180" spans="1:36">
      <c r="A180" s="25"/>
      <c r="B180" s="25"/>
      <c r="C180" s="25"/>
      <c r="D180" s="25"/>
      <c r="E180" s="25"/>
      <c r="F180" s="28"/>
      <c r="G180" s="28"/>
      <c r="H180" s="27"/>
      <c r="I180" s="32"/>
      <c r="J180" s="32"/>
      <c r="K180" s="33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</row>
    <row r="181" spans="1:36">
      <c r="A181" s="25"/>
      <c r="B181" s="25"/>
      <c r="C181" s="25"/>
      <c r="D181" s="25"/>
      <c r="E181" s="25"/>
      <c r="F181" s="28"/>
      <c r="G181" s="28"/>
      <c r="H181" s="27"/>
      <c r="I181" s="32"/>
      <c r="J181" s="32"/>
      <c r="K181" s="33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</row>
    <row r="182" spans="1:36">
      <c r="A182" s="25"/>
      <c r="B182" s="25"/>
      <c r="C182" s="25"/>
      <c r="D182" s="25"/>
      <c r="E182" s="25"/>
      <c r="F182" s="28"/>
      <c r="G182" s="28"/>
      <c r="H182" s="27"/>
      <c r="I182" s="32"/>
      <c r="J182" s="32"/>
      <c r="K182" s="33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</row>
    <row r="183" spans="1:36">
      <c r="A183" s="25"/>
      <c r="B183" s="25"/>
      <c r="C183" s="25"/>
      <c r="D183" s="25"/>
      <c r="E183" s="25"/>
      <c r="F183" s="28"/>
      <c r="G183" s="28"/>
      <c r="H183" s="27"/>
      <c r="I183" s="32"/>
      <c r="J183" s="32"/>
      <c r="K183" s="33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</row>
    <row r="184" spans="1:36">
      <c r="A184" s="25"/>
      <c r="B184" s="25"/>
      <c r="C184" s="25"/>
      <c r="D184" s="25"/>
      <c r="E184" s="25"/>
      <c r="F184" s="28"/>
      <c r="G184" s="28"/>
      <c r="H184" s="27"/>
      <c r="I184" s="32"/>
      <c r="J184" s="32"/>
      <c r="K184" s="33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</row>
    <row r="185" spans="1:36">
      <c r="A185" s="25"/>
      <c r="B185" s="25"/>
      <c r="C185" s="25"/>
      <c r="D185" s="25"/>
      <c r="E185" s="25"/>
      <c r="F185" s="28"/>
      <c r="G185" s="28"/>
      <c r="H185" s="27"/>
      <c r="I185" s="32"/>
      <c r="J185" s="32"/>
      <c r="K185" s="33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</row>
    <row r="186" spans="1:36">
      <c r="A186" s="25"/>
      <c r="B186" s="25"/>
      <c r="C186" s="25"/>
      <c r="D186" s="25"/>
      <c r="E186" s="25"/>
      <c r="F186" s="28"/>
      <c r="G186" s="28"/>
      <c r="H186" s="27"/>
      <c r="I186" s="32"/>
      <c r="J186" s="32"/>
      <c r="K186" s="33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</row>
    <row r="187" spans="1:36">
      <c r="A187" s="25"/>
      <c r="B187" s="25"/>
      <c r="C187" s="25"/>
      <c r="D187" s="25"/>
      <c r="E187" s="25"/>
      <c r="F187" s="28"/>
      <c r="G187" s="28"/>
      <c r="H187" s="27"/>
      <c r="I187" s="32"/>
      <c r="J187" s="32"/>
      <c r="K187" s="33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</row>
    <row r="188" spans="1:36">
      <c r="A188" s="25"/>
      <c r="B188" s="25"/>
      <c r="C188" s="25"/>
      <c r="D188" s="25"/>
      <c r="E188" s="25"/>
      <c r="F188" s="28"/>
      <c r="G188" s="28"/>
      <c r="H188" s="27"/>
      <c r="I188" s="32"/>
      <c r="J188" s="32"/>
      <c r="K188" s="33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</row>
    <row r="189" spans="1:36">
      <c r="A189" s="25"/>
      <c r="B189" s="25"/>
      <c r="C189" s="25"/>
      <c r="D189" s="25"/>
      <c r="E189" s="25"/>
      <c r="F189" s="28"/>
      <c r="G189" s="28"/>
      <c r="H189" s="27"/>
      <c r="I189" s="32"/>
      <c r="J189" s="32"/>
      <c r="K189" s="33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</row>
    <row r="190" spans="1:36">
      <c r="A190" s="25"/>
      <c r="B190" s="25"/>
      <c r="C190" s="25"/>
      <c r="D190" s="25"/>
      <c r="E190" s="25"/>
      <c r="F190" s="28"/>
      <c r="G190" s="28"/>
      <c r="H190" s="27"/>
      <c r="I190" s="32"/>
      <c r="J190" s="32"/>
      <c r="K190" s="33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</row>
    <row r="191" spans="1:36">
      <c r="A191" s="25"/>
      <c r="B191" s="25"/>
      <c r="C191" s="25"/>
      <c r="D191" s="25"/>
      <c r="E191" s="25"/>
      <c r="F191" s="28"/>
      <c r="G191" s="28"/>
      <c r="H191" s="27"/>
      <c r="I191" s="32"/>
      <c r="J191" s="32"/>
      <c r="K191" s="33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</row>
    <row r="192" spans="1:36">
      <c r="A192" s="25"/>
      <c r="B192" s="25"/>
      <c r="C192" s="25"/>
      <c r="D192" s="25"/>
      <c r="E192" s="25"/>
      <c r="F192" s="28"/>
      <c r="G192" s="28"/>
      <c r="H192" s="27"/>
      <c r="I192" s="32"/>
      <c r="J192" s="32"/>
      <c r="K192" s="33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</row>
    <row r="193" spans="1:36">
      <c r="A193" s="25"/>
      <c r="B193" s="25"/>
      <c r="C193" s="25"/>
      <c r="D193" s="25"/>
      <c r="E193" s="25"/>
      <c r="F193" s="28"/>
      <c r="G193" s="28"/>
      <c r="H193" s="27"/>
      <c r="I193" s="32"/>
      <c r="J193" s="32"/>
      <c r="K193" s="33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</row>
    <row r="194" spans="1:36">
      <c r="A194" s="25"/>
      <c r="B194" s="25"/>
      <c r="C194" s="25"/>
      <c r="D194" s="25"/>
      <c r="E194" s="25"/>
      <c r="F194" s="28"/>
      <c r="G194" s="28"/>
      <c r="H194" s="27"/>
      <c r="I194" s="32"/>
      <c r="J194" s="32"/>
      <c r="K194" s="33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</row>
    <row r="195" spans="1:36">
      <c r="A195" s="25"/>
      <c r="B195" s="25"/>
      <c r="C195" s="25"/>
      <c r="D195" s="25"/>
      <c r="E195" s="25"/>
      <c r="F195" s="28"/>
      <c r="G195" s="28"/>
      <c r="H195" s="27"/>
      <c r="I195" s="32"/>
      <c r="J195" s="32"/>
      <c r="K195" s="33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</row>
    <row r="196" spans="1:36">
      <c r="A196" s="25"/>
      <c r="B196" s="25"/>
      <c r="C196" s="25"/>
      <c r="D196" s="25"/>
      <c r="E196" s="25"/>
      <c r="F196" s="28"/>
      <c r="G196" s="28"/>
      <c r="H196" s="27"/>
      <c r="I196" s="32"/>
      <c r="J196" s="32"/>
      <c r="K196" s="33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</row>
    <row r="197" spans="1:36">
      <c r="A197" s="25"/>
      <c r="B197" s="25"/>
      <c r="C197" s="25"/>
      <c r="D197" s="25"/>
      <c r="E197" s="25"/>
      <c r="F197" s="28"/>
      <c r="G197" s="28"/>
      <c r="H197" s="27"/>
      <c r="I197" s="32"/>
      <c r="J197" s="32"/>
      <c r="K197" s="33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</row>
    <row r="198" spans="1:36">
      <c r="A198" s="25"/>
      <c r="B198" s="25"/>
      <c r="C198" s="25"/>
      <c r="D198" s="25"/>
      <c r="E198" s="25"/>
      <c r="F198" s="28"/>
      <c r="G198" s="28"/>
      <c r="H198" s="27"/>
      <c r="I198" s="32"/>
      <c r="J198" s="32"/>
      <c r="K198" s="33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</row>
    <row r="199" spans="1:36">
      <c r="A199" s="25"/>
      <c r="B199" s="25"/>
      <c r="C199" s="25"/>
      <c r="D199" s="25"/>
      <c r="E199" s="25"/>
      <c r="F199" s="28"/>
      <c r="G199" s="28"/>
      <c r="H199" s="27"/>
      <c r="I199" s="32"/>
      <c r="J199" s="32"/>
      <c r="K199" s="33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</row>
    <row r="200" spans="1:36">
      <c r="A200" s="25"/>
      <c r="B200" s="25"/>
      <c r="C200" s="25"/>
      <c r="D200" s="25"/>
      <c r="E200" s="25"/>
      <c r="F200" s="28"/>
      <c r="G200" s="28"/>
      <c r="H200" s="27"/>
      <c r="I200" s="32"/>
      <c r="J200" s="32"/>
      <c r="K200" s="33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</row>
    <row r="201" spans="1:36">
      <c r="A201" s="25"/>
      <c r="B201" s="25"/>
      <c r="C201" s="25"/>
      <c r="D201" s="25"/>
      <c r="E201" s="25"/>
      <c r="F201" s="28"/>
      <c r="G201" s="28"/>
      <c r="H201" s="27"/>
      <c r="I201" s="32"/>
      <c r="J201" s="32"/>
      <c r="K201" s="33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</row>
    <row r="202" spans="1:36">
      <c r="A202" s="25"/>
      <c r="B202" s="25"/>
      <c r="C202" s="25"/>
      <c r="D202" s="25"/>
      <c r="E202" s="25"/>
      <c r="F202" s="28"/>
      <c r="G202" s="28"/>
      <c r="H202" s="27"/>
      <c r="I202" s="32"/>
      <c r="J202" s="32"/>
      <c r="K202" s="33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</row>
    <row r="203" spans="1:36">
      <c r="A203" s="25"/>
      <c r="B203" s="25"/>
      <c r="C203" s="25"/>
      <c r="D203" s="25"/>
      <c r="E203" s="25"/>
      <c r="F203" s="28"/>
      <c r="G203" s="28"/>
      <c r="H203" s="27"/>
      <c r="I203" s="32"/>
      <c r="J203" s="32"/>
      <c r="K203" s="33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</row>
    <row r="204" spans="1:36">
      <c r="A204" s="25"/>
      <c r="B204" s="25"/>
      <c r="C204" s="25"/>
      <c r="D204" s="25"/>
      <c r="E204" s="25"/>
      <c r="F204" s="28"/>
      <c r="G204" s="28"/>
      <c r="H204" s="27"/>
      <c r="I204" s="32"/>
      <c r="J204" s="32"/>
      <c r="K204" s="33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</row>
    <row r="205" spans="1:36">
      <c r="A205" s="25"/>
      <c r="B205" s="25"/>
      <c r="C205" s="25"/>
      <c r="D205" s="25"/>
      <c r="E205" s="25"/>
      <c r="F205" s="28"/>
      <c r="G205" s="28"/>
      <c r="H205" s="27"/>
      <c r="I205" s="32"/>
      <c r="J205" s="32"/>
      <c r="K205" s="33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</row>
    <row r="206" spans="1:36">
      <c r="A206" s="25"/>
      <c r="B206" s="25"/>
      <c r="C206" s="25"/>
      <c r="D206" s="25"/>
      <c r="E206" s="25"/>
      <c r="F206" s="28"/>
      <c r="G206" s="28"/>
      <c r="H206" s="27"/>
      <c r="I206" s="32"/>
      <c r="J206" s="32"/>
      <c r="K206" s="33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</row>
    <row r="207" spans="1:36">
      <c r="A207" s="25"/>
      <c r="B207" s="25"/>
      <c r="C207" s="25"/>
      <c r="D207" s="25"/>
      <c r="E207" s="25"/>
      <c r="F207" s="28"/>
      <c r="G207" s="28"/>
      <c r="H207" s="27"/>
      <c r="I207" s="32"/>
      <c r="J207" s="32"/>
      <c r="K207" s="33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</row>
    <row r="208" spans="1:36">
      <c r="A208" s="25"/>
      <c r="B208" s="25"/>
      <c r="C208" s="25"/>
      <c r="D208" s="25"/>
      <c r="E208" s="25"/>
      <c r="F208" s="28"/>
      <c r="G208" s="28"/>
      <c r="H208" s="27"/>
      <c r="I208" s="32"/>
      <c r="J208" s="32"/>
      <c r="K208" s="33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</row>
    <row r="209" spans="1:36">
      <c r="A209" s="25"/>
      <c r="B209" s="25"/>
      <c r="C209" s="25"/>
      <c r="D209" s="25"/>
      <c r="E209" s="25"/>
      <c r="F209" s="28"/>
      <c r="G209" s="28"/>
      <c r="H209" s="27"/>
      <c r="I209" s="32"/>
      <c r="J209" s="32"/>
      <c r="K209" s="33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</row>
    <row r="210" spans="1:36">
      <c r="A210" s="25"/>
      <c r="B210" s="25"/>
      <c r="C210" s="25"/>
      <c r="D210" s="25"/>
      <c r="E210" s="25"/>
      <c r="F210" s="28"/>
      <c r="G210" s="28"/>
      <c r="H210" s="27"/>
      <c r="I210" s="32"/>
      <c r="J210" s="32"/>
      <c r="K210" s="33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</row>
    <row r="211" spans="1:36">
      <c r="A211" s="25"/>
      <c r="B211" s="25"/>
      <c r="C211" s="25"/>
      <c r="D211" s="25"/>
      <c r="E211" s="25"/>
      <c r="F211" s="28"/>
      <c r="G211" s="28"/>
      <c r="H211" s="27"/>
      <c r="I211" s="32"/>
      <c r="J211" s="32"/>
      <c r="K211" s="33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</row>
    <row r="212" spans="1:36">
      <c r="A212" s="25"/>
      <c r="B212" s="25"/>
      <c r="C212" s="25"/>
      <c r="D212" s="25"/>
      <c r="E212" s="25"/>
      <c r="F212" s="28"/>
      <c r="G212" s="28"/>
      <c r="H212" s="27"/>
      <c r="I212" s="32"/>
      <c r="J212" s="32"/>
      <c r="K212" s="33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</row>
    <row r="213" spans="1:36">
      <c r="A213" s="25"/>
      <c r="B213" s="25"/>
      <c r="C213" s="25"/>
      <c r="D213" s="25"/>
      <c r="E213" s="25"/>
      <c r="F213" s="28"/>
      <c r="G213" s="28"/>
      <c r="H213" s="27"/>
      <c r="I213" s="32"/>
      <c r="J213" s="32"/>
      <c r="K213" s="33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</row>
    <row r="214" spans="1:36">
      <c r="A214" s="25"/>
      <c r="B214" s="25"/>
      <c r="C214" s="25"/>
      <c r="D214" s="25"/>
      <c r="E214" s="25"/>
      <c r="F214" s="28"/>
      <c r="G214" s="28"/>
      <c r="H214" s="27"/>
      <c r="I214" s="32"/>
      <c r="J214" s="32"/>
      <c r="K214" s="33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</row>
    <row r="215" spans="1:36">
      <c r="A215" s="25"/>
      <c r="B215" s="25"/>
      <c r="C215" s="25"/>
      <c r="D215" s="25"/>
      <c r="E215" s="25"/>
      <c r="F215" s="28"/>
      <c r="G215" s="28"/>
      <c r="H215" s="27"/>
      <c r="I215" s="32"/>
      <c r="J215" s="32"/>
      <c r="K215" s="33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</row>
    <row r="216" spans="1:36">
      <c r="A216" s="25"/>
      <c r="B216" s="25"/>
      <c r="C216" s="25"/>
      <c r="D216" s="25"/>
      <c r="E216" s="25"/>
      <c r="F216" s="28"/>
      <c r="G216" s="28"/>
      <c r="H216" s="27"/>
      <c r="I216" s="32"/>
      <c r="J216" s="32"/>
      <c r="K216" s="33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</row>
    <row r="217" spans="1:36">
      <c r="A217" s="25"/>
      <c r="B217" s="25"/>
      <c r="C217" s="25"/>
      <c r="D217" s="25"/>
      <c r="E217" s="25"/>
      <c r="F217" s="28"/>
      <c r="G217" s="28"/>
      <c r="H217" s="27"/>
      <c r="I217" s="32"/>
      <c r="J217" s="32"/>
      <c r="K217" s="33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</row>
    <row r="218" spans="1:36">
      <c r="A218" s="25"/>
      <c r="B218" s="25"/>
      <c r="C218" s="25"/>
      <c r="D218" s="25"/>
      <c r="E218" s="25"/>
      <c r="F218" s="28"/>
      <c r="G218" s="28"/>
      <c r="H218" s="27"/>
      <c r="I218" s="32"/>
      <c r="J218" s="32"/>
      <c r="K218" s="33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</row>
    <row r="219" spans="1:36">
      <c r="A219" s="25"/>
      <c r="B219" s="25"/>
      <c r="C219" s="25"/>
      <c r="D219" s="25"/>
      <c r="E219" s="25"/>
      <c r="F219" s="28"/>
      <c r="G219" s="28"/>
      <c r="H219" s="27"/>
      <c r="I219" s="32"/>
      <c r="J219" s="32"/>
      <c r="K219" s="33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</row>
    <row r="220" spans="1:36">
      <c r="A220" s="25"/>
      <c r="B220" s="25"/>
      <c r="C220" s="25"/>
      <c r="D220" s="25"/>
      <c r="E220" s="25"/>
      <c r="F220" s="28"/>
      <c r="G220" s="28"/>
      <c r="H220" s="27"/>
      <c r="I220" s="32"/>
      <c r="J220" s="32"/>
      <c r="K220" s="33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</row>
    <row r="221" spans="1:36">
      <c r="A221" s="25"/>
      <c r="B221" s="25"/>
      <c r="C221" s="25"/>
      <c r="D221" s="25"/>
      <c r="E221" s="25"/>
      <c r="F221" s="28"/>
      <c r="G221" s="28"/>
      <c r="H221" s="27"/>
      <c r="I221" s="32"/>
      <c r="J221" s="32"/>
      <c r="K221" s="33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</row>
    <row r="222" spans="1:36">
      <c r="A222" s="25"/>
      <c r="B222" s="25"/>
      <c r="C222" s="25"/>
      <c r="D222" s="25"/>
      <c r="E222" s="25"/>
      <c r="F222" s="28"/>
      <c r="G222" s="28"/>
      <c r="H222" s="27"/>
      <c r="I222" s="32"/>
      <c r="J222" s="32"/>
      <c r="K222" s="33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</row>
    <row r="223" spans="1:36">
      <c r="A223" s="25"/>
      <c r="B223" s="25"/>
      <c r="C223" s="25"/>
      <c r="D223" s="25"/>
      <c r="E223" s="25"/>
      <c r="F223" s="28"/>
      <c r="G223" s="28"/>
      <c r="H223" s="27"/>
      <c r="I223" s="32"/>
      <c r="J223" s="32"/>
      <c r="K223" s="33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</row>
    <row r="224" spans="1:36">
      <c r="A224" s="25"/>
      <c r="B224" s="25"/>
      <c r="C224" s="25"/>
      <c r="D224" s="25"/>
      <c r="E224" s="25"/>
      <c r="F224" s="28"/>
      <c r="G224" s="28"/>
      <c r="H224" s="27"/>
      <c r="I224" s="32"/>
      <c r="J224" s="32"/>
      <c r="K224" s="33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</row>
    <row r="225" spans="1:36">
      <c r="A225" s="25"/>
      <c r="B225" s="25"/>
      <c r="C225" s="25"/>
      <c r="D225" s="25"/>
      <c r="E225" s="25"/>
      <c r="F225" s="28"/>
      <c r="G225" s="28"/>
      <c r="H225" s="27"/>
      <c r="I225" s="32"/>
      <c r="J225" s="32"/>
      <c r="K225" s="33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</row>
    <row r="226" spans="1:36">
      <c r="A226" s="25"/>
      <c r="B226" s="25"/>
      <c r="C226" s="25"/>
      <c r="D226" s="25"/>
      <c r="E226" s="25"/>
      <c r="F226" s="28"/>
      <c r="G226" s="28"/>
      <c r="H226" s="27"/>
      <c r="I226" s="32"/>
      <c r="J226" s="32"/>
      <c r="K226" s="33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</row>
    <row r="227" spans="1:36">
      <c r="A227" s="25"/>
      <c r="B227" s="25"/>
      <c r="C227" s="25"/>
      <c r="D227" s="25"/>
      <c r="E227" s="25"/>
      <c r="F227" s="28"/>
      <c r="G227" s="28"/>
      <c r="H227" s="27"/>
      <c r="I227" s="32"/>
      <c r="J227" s="32"/>
      <c r="K227" s="33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</row>
    <row r="228" spans="1:36">
      <c r="A228" s="25"/>
      <c r="B228" s="25"/>
      <c r="C228" s="25"/>
      <c r="D228" s="25"/>
      <c r="E228" s="25"/>
      <c r="F228" s="28"/>
      <c r="G228" s="28"/>
      <c r="H228" s="27"/>
      <c r="I228" s="32"/>
      <c r="J228" s="32"/>
      <c r="K228" s="33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</row>
    <row r="229" spans="1:36">
      <c r="A229" s="25"/>
      <c r="B229" s="25"/>
      <c r="C229" s="25"/>
      <c r="D229" s="25"/>
      <c r="E229" s="25"/>
      <c r="F229" s="28"/>
      <c r="G229" s="28"/>
      <c r="H229" s="27"/>
      <c r="I229" s="32"/>
      <c r="J229" s="32"/>
      <c r="K229" s="33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</row>
    <row r="230" spans="1:36">
      <c r="A230" s="25"/>
      <c r="B230" s="25"/>
      <c r="C230" s="25"/>
      <c r="D230" s="25"/>
      <c r="E230" s="25"/>
      <c r="F230" s="28"/>
      <c r="G230" s="28"/>
      <c r="H230" s="27"/>
      <c r="I230" s="32"/>
      <c r="J230" s="32"/>
      <c r="K230" s="33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</row>
    <row r="231" spans="1:36">
      <c r="A231" s="25"/>
      <c r="B231" s="25"/>
      <c r="C231" s="25"/>
      <c r="D231" s="25"/>
      <c r="E231" s="25"/>
      <c r="F231" s="28"/>
      <c r="G231" s="28"/>
      <c r="H231" s="27"/>
      <c r="I231" s="32"/>
      <c r="J231" s="32"/>
      <c r="K231" s="33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</row>
    <row r="232" spans="1:36">
      <c r="A232" s="25"/>
      <c r="B232" s="25"/>
      <c r="C232" s="25"/>
      <c r="D232" s="25"/>
      <c r="E232" s="25"/>
      <c r="F232" s="28"/>
      <c r="G232" s="28"/>
      <c r="H232" s="27"/>
      <c r="I232" s="32"/>
      <c r="J232" s="32"/>
      <c r="K232" s="33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</row>
    <row r="233" spans="1:36">
      <c r="A233" s="25"/>
      <c r="B233" s="25"/>
      <c r="C233" s="25"/>
      <c r="D233" s="25"/>
      <c r="E233" s="25"/>
      <c r="F233" s="28"/>
      <c r="G233" s="28"/>
      <c r="H233" s="27"/>
      <c r="I233" s="32"/>
      <c r="J233" s="32"/>
      <c r="K233" s="33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</row>
    <row r="234" spans="1:36">
      <c r="A234" s="25"/>
      <c r="B234" s="25"/>
      <c r="C234" s="25"/>
      <c r="D234" s="25"/>
      <c r="E234" s="25"/>
      <c r="F234" s="28"/>
      <c r="G234" s="28"/>
      <c r="H234" s="27"/>
      <c r="I234" s="32"/>
      <c r="J234" s="32"/>
      <c r="K234" s="33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</row>
    <row r="235" spans="1:36">
      <c r="A235" s="25"/>
      <c r="B235" s="25"/>
      <c r="C235" s="25"/>
      <c r="D235" s="25"/>
      <c r="E235" s="25"/>
      <c r="F235" s="28"/>
      <c r="G235" s="28"/>
      <c r="H235" s="27"/>
      <c r="I235" s="32"/>
      <c r="J235" s="32"/>
      <c r="K235" s="33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</row>
    <row r="236" spans="1:36">
      <c r="A236" s="25"/>
      <c r="B236" s="25"/>
      <c r="C236" s="25"/>
      <c r="D236" s="25"/>
      <c r="E236" s="25"/>
      <c r="F236" s="28"/>
      <c r="G236" s="28"/>
      <c r="H236" s="27"/>
      <c r="I236" s="32"/>
      <c r="J236" s="32"/>
      <c r="K236" s="33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</row>
    <row r="237" spans="1:36">
      <c r="A237" s="25"/>
      <c r="B237" s="25"/>
      <c r="C237" s="25"/>
      <c r="D237" s="25"/>
      <c r="E237" s="25"/>
      <c r="F237" s="28"/>
      <c r="G237" s="28"/>
      <c r="H237" s="27"/>
      <c r="I237" s="32"/>
      <c r="J237" s="32"/>
      <c r="K237" s="33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</row>
    <row r="238" spans="1:36">
      <c r="A238" s="25"/>
      <c r="B238" s="25"/>
      <c r="C238" s="25"/>
      <c r="D238" s="25"/>
      <c r="E238" s="25"/>
      <c r="F238" s="28"/>
      <c r="G238" s="28"/>
      <c r="H238" s="27"/>
      <c r="I238" s="32"/>
      <c r="J238" s="32"/>
      <c r="K238" s="33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</row>
    <row r="239" spans="1:36">
      <c r="A239" s="25"/>
      <c r="B239" s="25"/>
      <c r="C239" s="25"/>
      <c r="D239" s="25"/>
      <c r="E239" s="25"/>
      <c r="F239" s="28"/>
      <c r="G239" s="28"/>
      <c r="H239" s="27"/>
      <c r="I239" s="32"/>
      <c r="J239" s="32"/>
      <c r="K239" s="33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</row>
    <row r="240" spans="1:36">
      <c r="A240" s="25"/>
      <c r="B240" s="25"/>
      <c r="C240" s="25"/>
      <c r="D240" s="25"/>
      <c r="E240" s="25"/>
      <c r="F240" s="28"/>
      <c r="G240" s="28"/>
      <c r="H240" s="27"/>
      <c r="I240" s="32"/>
      <c r="J240" s="32"/>
      <c r="K240" s="33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</row>
    <row r="241" spans="1:36">
      <c r="A241" s="25"/>
      <c r="B241" s="25"/>
      <c r="C241" s="25"/>
      <c r="D241" s="25"/>
      <c r="E241" s="25"/>
      <c r="F241" s="28"/>
      <c r="G241" s="28"/>
      <c r="H241" s="27"/>
      <c r="I241" s="32"/>
      <c r="J241" s="32"/>
      <c r="K241" s="33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</row>
    <row r="242" spans="1:36">
      <c r="A242" s="25"/>
      <c r="B242" s="25"/>
      <c r="C242" s="25"/>
      <c r="D242" s="25"/>
      <c r="E242" s="25"/>
      <c r="F242" s="28"/>
      <c r="G242" s="28"/>
      <c r="H242" s="27"/>
      <c r="I242" s="32"/>
      <c r="J242" s="32"/>
      <c r="K242" s="33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</row>
    <row r="243" spans="1:36">
      <c r="A243" s="25"/>
      <c r="B243" s="25"/>
      <c r="C243" s="25"/>
      <c r="D243" s="25"/>
      <c r="E243" s="25"/>
      <c r="F243" s="28"/>
      <c r="G243" s="28"/>
      <c r="H243" s="27"/>
      <c r="I243" s="32"/>
      <c r="J243" s="32"/>
      <c r="K243" s="33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</row>
    <row r="244" spans="1:36">
      <c r="A244" s="25"/>
      <c r="B244" s="25"/>
      <c r="C244" s="25"/>
      <c r="D244" s="25"/>
      <c r="E244" s="25"/>
      <c r="F244" s="28"/>
      <c r="G244" s="28"/>
      <c r="H244" s="27"/>
      <c r="I244" s="32"/>
      <c r="J244" s="32"/>
      <c r="K244" s="33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</row>
    <row r="245" spans="1:36">
      <c r="A245" s="25"/>
      <c r="B245" s="25"/>
      <c r="C245" s="25"/>
      <c r="D245" s="25"/>
      <c r="E245" s="25"/>
      <c r="F245" s="28"/>
      <c r="G245" s="28"/>
      <c r="H245" s="27"/>
      <c r="I245" s="32"/>
      <c r="J245" s="32"/>
      <c r="K245" s="33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</row>
    <row r="246" spans="1:36">
      <c r="A246" s="25"/>
      <c r="B246" s="25"/>
      <c r="C246" s="25"/>
      <c r="D246" s="25"/>
      <c r="E246" s="25"/>
      <c r="F246" s="28"/>
      <c r="G246" s="28"/>
      <c r="H246" s="27"/>
      <c r="I246" s="32"/>
      <c r="J246" s="32"/>
      <c r="K246" s="33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</row>
    <row r="247" spans="1:36">
      <c r="A247" s="25"/>
      <c r="B247" s="25"/>
      <c r="C247" s="25"/>
      <c r="D247" s="25"/>
      <c r="E247" s="25"/>
      <c r="F247" s="28"/>
      <c r="G247" s="28"/>
      <c r="H247" s="27"/>
      <c r="I247" s="32"/>
      <c r="J247" s="32"/>
      <c r="K247" s="33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</row>
    <row r="248" spans="1:36">
      <c r="A248" s="25"/>
      <c r="B248" s="25"/>
      <c r="C248" s="25"/>
      <c r="D248" s="25"/>
      <c r="E248" s="25"/>
      <c r="F248" s="28"/>
      <c r="G248" s="28"/>
      <c r="H248" s="27"/>
      <c r="I248" s="32"/>
      <c r="J248" s="32"/>
      <c r="K248" s="33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</row>
    <row r="249" spans="1:36">
      <c r="A249" s="25"/>
      <c r="B249" s="25"/>
      <c r="C249" s="25"/>
      <c r="D249" s="25"/>
      <c r="E249" s="25"/>
      <c r="F249" s="28"/>
      <c r="G249" s="28"/>
      <c r="H249" s="27"/>
      <c r="I249" s="32"/>
      <c r="J249" s="32"/>
      <c r="K249" s="33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</row>
    <row r="250" spans="1:36">
      <c r="A250" s="25"/>
      <c r="B250" s="25"/>
      <c r="C250" s="25"/>
      <c r="D250" s="25"/>
      <c r="E250" s="25"/>
      <c r="F250" s="28"/>
      <c r="G250" s="28"/>
      <c r="H250" s="27"/>
      <c r="I250" s="32"/>
      <c r="J250" s="32"/>
      <c r="K250" s="33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</row>
    <row r="251" spans="1:36">
      <c r="A251" s="25"/>
      <c r="B251" s="25"/>
      <c r="C251" s="25"/>
      <c r="D251" s="25"/>
      <c r="E251" s="25"/>
      <c r="F251" s="28"/>
      <c r="G251" s="28"/>
      <c r="H251" s="27"/>
      <c r="I251" s="32"/>
      <c r="J251" s="32"/>
      <c r="K251" s="33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</row>
    <row r="252" spans="1:36">
      <c r="A252" s="25"/>
      <c r="B252" s="25"/>
      <c r="C252" s="25"/>
      <c r="D252" s="25"/>
      <c r="E252" s="25"/>
      <c r="F252" s="28"/>
      <c r="G252" s="28"/>
      <c r="H252" s="27"/>
      <c r="I252" s="32"/>
      <c r="J252" s="32"/>
      <c r="K252" s="33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</row>
    <row r="253" spans="1:36">
      <c r="A253" s="25"/>
      <c r="B253" s="25"/>
      <c r="C253" s="25"/>
      <c r="D253" s="25"/>
      <c r="E253" s="25"/>
      <c r="F253" s="28"/>
      <c r="G253" s="28"/>
      <c r="H253" s="27"/>
      <c r="I253" s="32"/>
      <c r="J253" s="32"/>
      <c r="K253" s="33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</row>
    <row r="254" spans="1:36">
      <c r="A254" s="25"/>
      <c r="B254" s="25"/>
      <c r="C254" s="25"/>
      <c r="D254" s="25"/>
      <c r="E254" s="25"/>
      <c r="F254" s="28"/>
      <c r="G254" s="28"/>
      <c r="H254" s="27"/>
      <c r="I254" s="32"/>
      <c r="J254" s="32"/>
      <c r="K254" s="33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</row>
    <row r="255" spans="1:36">
      <c r="A255" s="25"/>
      <c r="B255" s="25"/>
      <c r="C255" s="25"/>
      <c r="D255" s="25"/>
      <c r="E255" s="25"/>
      <c r="F255" s="28"/>
      <c r="G255" s="28"/>
      <c r="H255" s="27"/>
      <c r="I255" s="32"/>
      <c r="J255" s="32"/>
      <c r="K255" s="33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</row>
    <row r="256" spans="1:36">
      <c r="A256" s="25"/>
      <c r="B256" s="25"/>
      <c r="C256" s="25"/>
      <c r="D256" s="25"/>
      <c r="E256" s="25"/>
      <c r="F256" s="28"/>
      <c r="G256" s="28"/>
      <c r="H256" s="27"/>
      <c r="I256" s="32"/>
      <c r="J256" s="32"/>
      <c r="K256" s="33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</row>
    <row r="257" spans="1:36">
      <c r="A257" s="25"/>
      <c r="B257" s="25"/>
      <c r="C257" s="25"/>
      <c r="D257" s="25"/>
      <c r="E257" s="25"/>
      <c r="F257" s="28"/>
      <c r="G257" s="28"/>
      <c r="H257" s="27"/>
      <c r="I257" s="32"/>
      <c r="J257" s="32"/>
      <c r="K257" s="33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</row>
    <row r="258" spans="1:36">
      <c r="A258" s="25"/>
      <c r="B258" s="25"/>
      <c r="C258" s="25"/>
      <c r="D258" s="25"/>
      <c r="E258" s="25"/>
      <c r="F258" s="28"/>
      <c r="G258" s="28"/>
      <c r="H258" s="27"/>
      <c r="I258" s="32"/>
      <c r="J258" s="32"/>
      <c r="K258" s="33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</row>
    <row r="259" spans="1:36">
      <c r="A259" s="25"/>
      <c r="B259" s="25"/>
      <c r="C259" s="25"/>
      <c r="D259" s="25"/>
      <c r="E259" s="25"/>
      <c r="F259" s="28"/>
      <c r="G259" s="28"/>
      <c r="H259" s="27"/>
      <c r="I259" s="32"/>
      <c r="J259" s="32"/>
      <c r="K259" s="33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</row>
    <row r="260" spans="1:36">
      <c r="A260" s="25"/>
      <c r="B260" s="25"/>
      <c r="C260" s="25"/>
      <c r="D260" s="25"/>
      <c r="E260" s="25"/>
      <c r="F260" s="28"/>
      <c r="G260" s="28"/>
      <c r="H260" s="27"/>
      <c r="I260" s="32"/>
      <c r="J260" s="32"/>
      <c r="K260" s="33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</row>
    <row r="261" spans="1:36">
      <c r="A261" s="25"/>
      <c r="B261" s="25"/>
      <c r="C261" s="25"/>
      <c r="D261" s="25"/>
      <c r="E261" s="25"/>
      <c r="F261" s="28"/>
      <c r="G261" s="28"/>
      <c r="H261" s="27"/>
      <c r="I261" s="32"/>
      <c r="J261" s="32"/>
      <c r="K261" s="33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</row>
    <row r="262" spans="1:36">
      <c r="A262" s="25"/>
      <c r="B262" s="25"/>
      <c r="C262" s="25"/>
      <c r="D262" s="25"/>
      <c r="E262" s="25"/>
      <c r="F262" s="28"/>
      <c r="G262" s="28"/>
      <c r="H262" s="27"/>
      <c r="I262" s="32"/>
      <c r="J262" s="32"/>
      <c r="K262" s="33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</row>
    <row r="263" spans="1:36">
      <c r="A263" s="25"/>
      <c r="B263" s="25"/>
      <c r="C263" s="25"/>
      <c r="D263" s="25"/>
      <c r="E263" s="25"/>
      <c r="F263" s="28"/>
      <c r="G263" s="28"/>
      <c r="H263" s="27"/>
      <c r="I263" s="32"/>
      <c r="J263" s="32"/>
      <c r="K263" s="33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</row>
    <row r="264" spans="1:36">
      <c r="A264" s="25"/>
      <c r="B264" s="25"/>
      <c r="C264" s="25"/>
      <c r="D264" s="25"/>
      <c r="E264" s="25"/>
      <c r="F264" s="28"/>
      <c r="G264" s="28"/>
      <c r="H264" s="27"/>
      <c r="I264" s="32"/>
      <c r="J264" s="32"/>
      <c r="K264" s="33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</row>
    <row r="265" spans="1:36">
      <c r="A265" s="25"/>
      <c r="B265" s="25"/>
      <c r="C265" s="25"/>
      <c r="D265" s="25"/>
      <c r="E265" s="25"/>
      <c r="F265" s="28"/>
      <c r="G265" s="28"/>
      <c r="H265" s="27"/>
      <c r="I265" s="32"/>
      <c r="J265" s="32"/>
      <c r="K265" s="33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</row>
    <row r="266" spans="1:36">
      <c r="A266" s="25"/>
      <c r="B266" s="25"/>
      <c r="C266" s="25"/>
      <c r="D266" s="25"/>
      <c r="E266" s="25"/>
      <c r="F266" s="28"/>
      <c r="G266" s="28"/>
      <c r="H266" s="27"/>
      <c r="I266" s="32"/>
      <c r="J266" s="32"/>
      <c r="K266" s="33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</row>
    <row r="267" spans="1:36">
      <c r="A267" s="25"/>
      <c r="B267" s="25"/>
      <c r="C267" s="25"/>
      <c r="D267" s="25"/>
      <c r="E267" s="25"/>
      <c r="F267" s="28"/>
      <c r="G267" s="28"/>
      <c r="H267" s="27"/>
      <c r="I267" s="32"/>
      <c r="J267" s="32"/>
      <c r="K267" s="33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</row>
    <row r="268" spans="1:36">
      <c r="A268" s="25"/>
      <c r="B268" s="25"/>
      <c r="C268" s="25"/>
      <c r="D268" s="25"/>
      <c r="E268" s="25"/>
      <c r="F268" s="28"/>
      <c r="G268" s="28"/>
      <c r="H268" s="27"/>
      <c r="I268" s="32"/>
      <c r="J268" s="32"/>
      <c r="K268" s="33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</row>
    <row r="269" spans="1:36">
      <c r="A269" s="25"/>
      <c r="B269" s="25"/>
      <c r="C269" s="25"/>
      <c r="D269" s="25"/>
      <c r="E269" s="25"/>
      <c r="F269" s="28"/>
      <c r="G269" s="28"/>
      <c r="H269" s="27"/>
      <c r="I269" s="25"/>
      <c r="J269" s="25"/>
      <c r="K269" s="27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</row>
    <row r="270" spans="1:36">
      <c r="A270" s="25"/>
      <c r="B270" s="25"/>
      <c r="C270" s="25"/>
      <c r="D270" s="25"/>
      <c r="E270" s="25"/>
      <c r="F270" s="28"/>
      <c r="G270" s="28"/>
      <c r="H270" s="27"/>
      <c r="I270" s="25"/>
      <c r="J270" s="25"/>
      <c r="K270" s="27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</row>
    <row r="271" spans="1:36">
      <c r="A271" s="25"/>
      <c r="B271" s="25"/>
      <c r="C271" s="25"/>
      <c r="D271" s="25"/>
      <c r="E271" s="25"/>
      <c r="F271" s="28"/>
      <c r="G271" s="28"/>
      <c r="H271" s="27"/>
      <c r="I271" s="25"/>
      <c r="J271" s="25"/>
      <c r="K271" s="27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</row>
    <row r="272" spans="1:36">
      <c r="A272" s="25"/>
      <c r="B272" s="25"/>
      <c r="C272" s="25"/>
      <c r="D272" s="25"/>
      <c r="E272" s="25"/>
      <c r="F272" s="28"/>
      <c r="G272" s="28"/>
      <c r="H272" s="27"/>
      <c r="I272" s="25"/>
      <c r="J272" s="25"/>
      <c r="K272" s="27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</row>
    <row r="273" spans="1:36">
      <c r="A273" s="25"/>
      <c r="B273" s="25"/>
      <c r="C273" s="25"/>
      <c r="D273" s="25"/>
      <c r="E273" s="25"/>
      <c r="F273" s="28"/>
      <c r="G273" s="28"/>
      <c r="H273" s="27"/>
      <c r="I273" s="25"/>
      <c r="J273" s="25"/>
      <c r="K273" s="27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</row>
    <row r="274" spans="1:36">
      <c r="A274" s="25"/>
      <c r="B274" s="25"/>
      <c r="C274" s="25"/>
      <c r="D274" s="25"/>
      <c r="E274" s="25"/>
      <c r="F274" s="28"/>
      <c r="G274" s="28"/>
      <c r="H274" s="27"/>
      <c r="I274" s="25"/>
      <c r="J274" s="25"/>
      <c r="K274" s="27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</row>
    <row r="275" spans="1:36">
      <c r="A275" s="25"/>
      <c r="B275" s="25"/>
      <c r="C275" s="25"/>
      <c r="D275" s="25"/>
      <c r="E275" s="25"/>
      <c r="F275" s="28"/>
      <c r="G275" s="28"/>
      <c r="H275" s="27"/>
      <c r="I275" s="25"/>
      <c r="J275" s="25"/>
      <c r="K275" s="27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</row>
    <row r="276" spans="1:36">
      <c r="A276" s="25"/>
      <c r="B276" s="25"/>
      <c r="C276" s="25"/>
      <c r="D276" s="25"/>
      <c r="E276" s="25"/>
      <c r="F276" s="28"/>
      <c r="G276" s="28"/>
      <c r="H276" s="27"/>
      <c r="I276" s="25"/>
      <c r="J276" s="25"/>
      <c r="K276" s="27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</row>
    <row r="277" spans="1:36">
      <c r="A277" s="25"/>
      <c r="B277" s="25"/>
      <c r="C277" s="25"/>
      <c r="D277" s="25"/>
      <c r="E277" s="25"/>
      <c r="F277" s="28"/>
      <c r="G277" s="28"/>
      <c r="H277" s="27"/>
      <c r="I277" s="25"/>
      <c r="J277" s="25"/>
      <c r="K277" s="27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</row>
    <row r="278" spans="1:36">
      <c r="A278" s="25"/>
      <c r="B278" s="25"/>
      <c r="C278" s="25"/>
      <c r="D278" s="25"/>
      <c r="E278" s="25"/>
      <c r="F278" s="28"/>
      <c r="G278" s="28"/>
      <c r="H278" s="27"/>
      <c r="I278" s="25"/>
      <c r="J278" s="25"/>
      <c r="K278" s="27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</row>
    <row r="279" spans="1:36">
      <c r="A279" s="25"/>
      <c r="B279" s="25"/>
      <c r="C279" s="25"/>
      <c r="D279" s="25"/>
      <c r="E279" s="25"/>
      <c r="F279" s="28"/>
      <c r="G279" s="28"/>
      <c r="H279" s="27"/>
      <c r="I279" s="25"/>
      <c r="J279" s="25"/>
      <c r="K279" s="27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</row>
    <row r="280" spans="1:36">
      <c r="A280" s="25"/>
      <c r="B280" s="25"/>
      <c r="C280" s="25"/>
      <c r="D280" s="25"/>
      <c r="E280" s="25"/>
      <c r="F280" s="28"/>
      <c r="G280" s="28"/>
      <c r="H280" s="27"/>
      <c r="I280" s="25"/>
      <c r="J280" s="25"/>
      <c r="K280" s="27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</row>
    <row r="281" spans="1:36">
      <c r="A281" s="25"/>
      <c r="B281" s="25"/>
      <c r="C281" s="25"/>
      <c r="D281" s="25"/>
      <c r="E281" s="25"/>
      <c r="F281" s="28"/>
      <c r="G281" s="28"/>
      <c r="H281" s="27"/>
      <c r="I281" s="25"/>
      <c r="J281" s="25"/>
      <c r="K281" s="27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</row>
    <row r="282" spans="1:36">
      <c r="A282" s="25"/>
      <c r="B282" s="25"/>
      <c r="C282" s="25"/>
      <c r="D282" s="25"/>
      <c r="E282" s="25"/>
      <c r="F282" s="28"/>
      <c r="G282" s="28"/>
      <c r="H282" s="27"/>
      <c r="I282" s="25"/>
      <c r="J282" s="25"/>
      <c r="K282" s="27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</row>
    <row r="283" spans="1:36">
      <c r="A283" s="25"/>
      <c r="B283" s="25"/>
      <c r="C283" s="25"/>
      <c r="D283" s="25"/>
      <c r="E283" s="25"/>
      <c r="F283" s="28"/>
      <c r="G283" s="28"/>
      <c r="H283" s="27"/>
      <c r="I283" s="25"/>
      <c r="J283" s="25"/>
      <c r="K283" s="27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</row>
    <row r="284" spans="1:36">
      <c r="A284" s="25"/>
      <c r="B284" s="25"/>
      <c r="C284" s="25"/>
      <c r="D284" s="25"/>
      <c r="E284" s="25"/>
      <c r="F284" s="28"/>
      <c r="G284" s="28"/>
      <c r="H284" s="27"/>
      <c r="I284" s="25"/>
      <c r="J284" s="25"/>
      <c r="K284" s="27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</row>
    <row r="285" spans="1:36">
      <c r="A285" s="25"/>
      <c r="B285" s="25"/>
      <c r="C285" s="25"/>
      <c r="D285" s="25"/>
      <c r="E285" s="25"/>
      <c r="F285" s="28"/>
      <c r="G285" s="28"/>
      <c r="H285" s="27"/>
      <c r="I285" s="25"/>
      <c r="J285" s="25"/>
      <c r="K285" s="27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</row>
    <row r="286" spans="1:36">
      <c r="A286" s="25"/>
      <c r="B286" s="25"/>
      <c r="C286" s="25"/>
      <c r="D286" s="25"/>
      <c r="E286" s="25"/>
      <c r="F286" s="28"/>
      <c r="G286" s="28"/>
      <c r="H286" s="27"/>
      <c r="I286" s="25"/>
      <c r="J286" s="25"/>
      <c r="K286" s="27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</row>
    <row r="287" spans="1:36">
      <c r="A287" s="25"/>
      <c r="B287" s="25"/>
      <c r="C287" s="25"/>
      <c r="D287" s="25"/>
      <c r="E287" s="25"/>
      <c r="F287" s="28"/>
      <c r="G287" s="28"/>
      <c r="H287" s="27"/>
      <c r="I287" s="25"/>
      <c r="J287" s="25"/>
      <c r="K287" s="27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</row>
    <row r="288" spans="1:36">
      <c r="A288" s="25"/>
      <c r="B288" s="25"/>
      <c r="C288" s="25"/>
      <c r="D288" s="25"/>
      <c r="E288" s="25"/>
      <c r="F288" s="28"/>
      <c r="G288" s="28"/>
      <c r="H288" s="27"/>
      <c r="I288" s="25"/>
      <c r="J288" s="25"/>
      <c r="K288" s="27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</row>
    <row r="289" spans="6:7">
      <c r="F289" s="7"/>
      <c r="G289" s="7"/>
    </row>
    <row r="290" spans="6:7">
      <c r="F290" s="7"/>
      <c r="G290" s="7"/>
    </row>
    <row r="291" spans="6:7">
      <c r="F291" s="7"/>
      <c r="G291" s="7"/>
    </row>
    <row r="292" spans="6:7">
      <c r="F292" s="7"/>
      <c r="G292" s="7"/>
    </row>
    <row r="293" spans="6:7">
      <c r="F293" s="7"/>
      <c r="G293" s="7"/>
    </row>
    <row r="294" spans="6:7">
      <c r="F294" s="7"/>
      <c r="G294" s="7"/>
    </row>
    <row r="295" spans="6:7">
      <c r="F295" s="7"/>
      <c r="G295" s="7"/>
    </row>
    <row r="296" spans="6:7">
      <c r="F296" s="7"/>
      <c r="G296" s="7"/>
    </row>
    <row r="297" spans="6:7">
      <c r="F297" s="7"/>
      <c r="G297" s="7"/>
    </row>
    <row r="298" spans="6:7">
      <c r="F298" s="7"/>
      <c r="G298" s="7"/>
    </row>
    <row r="299" spans="6:7">
      <c r="F299" s="7"/>
      <c r="G299" s="7"/>
    </row>
    <row r="300" spans="6:7">
      <c r="F300" s="7"/>
      <c r="G300" s="7"/>
    </row>
    <row r="301" spans="6:7">
      <c r="F301" s="7"/>
      <c r="G301" s="7"/>
    </row>
    <row r="302" spans="6:7">
      <c r="F302" s="7"/>
      <c r="G302" s="7"/>
    </row>
    <row r="303" spans="6:7">
      <c r="F303" s="7"/>
      <c r="G303" s="7"/>
    </row>
    <row r="304" spans="6:7">
      <c r="F304" s="7"/>
      <c r="G304" s="7"/>
    </row>
    <row r="305" spans="6:7">
      <c r="F305" s="7"/>
      <c r="G305" s="7"/>
    </row>
    <row r="306" spans="6:7">
      <c r="F306" s="7"/>
      <c r="G306" s="7"/>
    </row>
    <row r="307" spans="6:7">
      <c r="F307" s="7"/>
      <c r="G307" s="7"/>
    </row>
    <row r="308" spans="6:7">
      <c r="F308" s="7"/>
      <c r="G308" s="7"/>
    </row>
    <row r="309" spans="6:7">
      <c r="F309" s="7"/>
      <c r="G309" s="7"/>
    </row>
    <row r="310" spans="6:7">
      <c r="F310" s="7"/>
      <c r="G310" s="7"/>
    </row>
    <row r="311" spans="6:7">
      <c r="F311" s="7"/>
      <c r="G311" s="7"/>
    </row>
    <row r="312" spans="6:7">
      <c r="F312" s="7"/>
      <c r="G312" s="7"/>
    </row>
    <row r="313" spans="6:7">
      <c r="F313" s="7"/>
      <c r="G313" s="7"/>
    </row>
    <row r="314" spans="6:7">
      <c r="F314" s="7"/>
      <c r="G314" s="7"/>
    </row>
    <row r="315" spans="6:7">
      <c r="F315" s="7"/>
      <c r="G315" s="7"/>
    </row>
    <row r="316" spans="6:7">
      <c r="F316" s="7"/>
      <c r="G316" s="7"/>
    </row>
    <row r="317" spans="6:7">
      <c r="F317" s="7"/>
      <c r="G317" s="7"/>
    </row>
    <row r="318" spans="6:7">
      <c r="F318" s="7"/>
      <c r="G318" s="7"/>
    </row>
    <row r="319" spans="6:7">
      <c r="F319" s="7"/>
      <c r="G319" s="7"/>
    </row>
    <row r="320" spans="6:7">
      <c r="F320" s="7"/>
      <c r="G320" s="7"/>
    </row>
    <row r="321" spans="6:7">
      <c r="F321" s="7"/>
      <c r="G321" s="7"/>
    </row>
    <row r="322" spans="6:7">
      <c r="F322" s="7"/>
      <c r="G322" s="7"/>
    </row>
    <row r="323" spans="6:7">
      <c r="F323" s="7"/>
      <c r="G323" s="7"/>
    </row>
    <row r="324" spans="6:7">
      <c r="F324" s="7"/>
      <c r="G324" s="7"/>
    </row>
    <row r="325" spans="6:7">
      <c r="F325" s="7"/>
      <c r="G325" s="7"/>
    </row>
    <row r="326" spans="6:7">
      <c r="F326" s="7"/>
      <c r="G326" s="7"/>
    </row>
    <row r="327" spans="6:7">
      <c r="F327" s="7"/>
      <c r="G327" s="7"/>
    </row>
    <row r="328" spans="6:7">
      <c r="F328" s="7"/>
      <c r="G328" s="7"/>
    </row>
    <row r="329" spans="6:7">
      <c r="F329" s="7"/>
      <c r="G329" s="7"/>
    </row>
    <row r="330" spans="6:7">
      <c r="F330" s="7"/>
      <c r="G330" s="7"/>
    </row>
    <row r="331" spans="6:7">
      <c r="F331" s="7"/>
      <c r="G331" s="7"/>
    </row>
    <row r="332" spans="6:7">
      <c r="F332" s="7"/>
      <c r="G332" s="7"/>
    </row>
    <row r="333" spans="6:7">
      <c r="F333" s="7"/>
      <c r="G333" s="7"/>
    </row>
    <row r="334" spans="6:7">
      <c r="F334" s="7"/>
      <c r="G334" s="7"/>
    </row>
    <row r="335" spans="6:7">
      <c r="F335" s="7"/>
      <c r="G335" s="7"/>
    </row>
    <row r="336" spans="6:7">
      <c r="F336" s="7"/>
      <c r="G336" s="7"/>
    </row>
    <row r="337" spans="6:7">
      <c r="F337" s="7"/>
      <c r="G337" s="7"/>
    </row>
    <row r="338" spans="6:7">
      <c r="F338" s="7"/>
      <c r="G338" s="7"/>
    </row>
    <row r="339" spans="6:7">
      <c r="F339" s="7"/>
      <c r="G339" s="7"/>
    </row>
    <row r="340" spans="6:7">
      <c r="F340" s="7"/>
      <c r="G340" s="7"/>
    </row>
    <row r="341" spans="6:7">
      <c r="F341" s="7"/>
      <c r="G341" s="7"/>
    </row>
    <row r="342" spans="6:7">
      <c r="F342" s="7"/>
      <c r="G342" s="7"/>
    </row>
    <row r="343" spans="6:7">
      <c r="F343" s="7"/>
      <c r="G343" s="7"/>
    </row>
    <row r="344" spans="6:7">
      <c r="F344" s="7"/>
      <c r="G344" s="7"/>
    </row>
  </sheetData>
  <mergeCells count="28">
    <mergeCell ref="A1:A2"/>
    <mergeCell ref="A3:A58"/>
    <mergeCell ref="A59:A114"/>
    <mergeCell ref="A115:A170"/>
    <mergeCell ref="B59:B70"/>
    <mergeCell ref="B71:B80"/>
    <mergeCell ref="B81:B91"/>
    <mergeCell ref="B92:B103"/>
    <mergeCell ref="B104:B114"/>
    <mergeCell ref="B115:B126"/>
    <mergeCell ref="B127:B136"/>
    <mergeCell ref="B137:B147"/>
    <mergeCell ref="B148:B159"/>
    <mergeCell ref="B160:B170"/>
    <mergeCell ref="B3:B14"/>
    <mergeCell ref="B15:B24"/>
    <mergeCell ref="B25:B35"/>
    <mergeCell ref="B36:B47"/>
    <mergeCell ref="B48:B58"/>
    <mergeCell ref="O1:Q1"/>
    <mergeCell ref="B1:B2"/>
    <mergeCell ref="C1:C2"/>
    <mergeCell ref="R1:T1"/>
    <mergeCell ref="F1:H1"/>
    <mergeCell ref="I1:K1"/>
    <mergeCell ref="L1:N1"/>
    <mergeCell ref="E1:E2"/>
    <mergeCell ref="D1:D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AA9F5-30F7-41DD-9889-2FCFEB8D289D}">
  <dimension ref="A1:AN212"/>
  <sheetViews>
    <sheetView topLeftCell="A13" zoomScale="85" zoomScaleNormal="62" workbookViewId="0">
      <selection activeCell="C7" sqref="C7"/>
    </sheetView>
  </sheetViews>
  <sheetFormatPr defaultColWidth="8.81640625" defaultRowHeight="14.5"/>
  <cols>
    <col min="1" max="5" width="8.81640625" style="1"/>
    <col min="6" max="6" width="10.7265625" style="1" customWidth="1"/>
    <col min="7" max="7" width="11" style="1" customWidth="1"/>
    <col min="8" max="9" width="10.81640625" style="12" customWidth="1"/>
    <col min="10" max="10" width="11.26953125" style="1" customWidth="1"/>
    <col min="11" max="11" width="11.1796875" style="1" customWidth="1"/>
    <col min="12" max="12" width="11.453125" style="12" customWidth="1"/>
    <col min="13" max="13" width="11.1796875" style="1" customWidth="1"/>
    <col min="14" max="14" width="11.81640625" style="1" customWidth="1"/>
    <col min="15" max="16" width="12.26953125" style="1" customWidth="1"/>
    <col min="17" max="17" width="11.453125" style="1" customWidth="1"/>
    <col min="18" max="18" width="12.1796875" style="1" customWidth="1"/>
    <col min="19" max="20" width="11.1796875" style="1" customWidth="1"/>
    <col min="21" max="21" width="11.453125" style="1" customWidth="1"/>
    <col min="22" max="22" width="11.26953125" style="1" customWidth="1"/>
    <col min="23" max="23" width="10.7265625" style="1" customWidth="1"/>
    <col min="24" max="24" width="9.81640625" style="1" bestFit="1" customWidth="1"/>
    <col min="25" max="16384" width="8.81640625" style="1"/>
  </cols>
  <sheetData>
    <row r="1" spans="1:40" s="2" customFormat="1">
      <c r="A1" s="62" t="s">
        <v>13</v>
      </c>
      <c r="B1" s="58" t="s">
        <v>12</v>
      </c>
      <c r="C1" s="60" t="s">
        <v>30</v>
      </c>
      <c r="D1" s="59" t="s">
        <v>17</v>
      </c>
      <c r="E1" s="58" t="s">
        <v>5</v>
      </c>
      <c r="F1" s="57" t="s">
        <v>27</v>
      </c>
      <c r="G1" s="57"/>
      <c r="H1" s="57"/>
      <c r="I1" s="42"/>
      <c r="J1" s="57" t="s">
        <v>28</v>
      </c>
      <c r="K1" s="57"/>
      <c r="L1" s="57"/>
      <c r="M1" s="57" t="s">
        <v>29</v>
      </c>
      <c r="N1" s="57"/>
      <c r="O1" s="57"/>
      <c r="P1" s="42"/>
      <c r="Q1" s="57" t="s">
        <v>3</v>
      </c>
      <c r="R1" s="57"/>
      <c r="S1" s="57"/>
      <c r="T1" s="42"/>
      <c r="U1" s="57" t="s">
        <v>4</v>
      </c>
      <c r="V1" s="57"/>
      <c r="W1" s="57"/>
      <c r="X1" s="44"/>
    </row>
    <row r="2" spans="1:40" ht="155.5" customHeight="1">
      <c r="A2" s="62"/>
      <c r="B2" s="58"/>
      <c r="C2" s="61"/>
      <c r="D2" s="59"/>
      <c r="E2" s="58"/>
      <c r="F2" s="29" t="s">
        <v>1</v>
      </c>
      <c r="G2" s="29" t="s">
        <v>2</v>
      </c>
      <c r="H2" s="30" t="s">
        <v>6</v>
      </c>
      <c r="I2" s="30" t="s">
        <v>23</v>
      </c>
      <c r="J2" s="29" t="s">
        <v>1</v>
      </c>
      <c r="K2" s="29" t="s">
        <v>2</v>
      </c>
      <c r="L2" s="30" t="s">
        <v>6</v>
      </c>
      <c r="M2" s="29" t="s">
        <v>1</v>
      </c>
      <c r="N2" s="29" t="s">
        <v>2</v>
      </c>
      <c r="O2" s="31" t="s">
        <v>6</v>
      </c>
      <c r="P2" s="30" t="s">
        <v>23</v>
      </c>
      <c r="Q2" s="29" t="s">
        <v>1</v>
      </c>
      <c r="R2" s="29" t="s">
        <v>2</v>
      </c>
      <c r="S2" s="31" t="s">
        <v>6</v>
      </c>
      <c r="T2" s="30" t="s">
        <v>23</v>
      </c>
      <c r="U2" s="29" t="s">
        <v>1</v>
      </c>
      <c r="V2" s="29" t="s">
        <v>2</v>
      </c>
      <c r="W2" s="31" t="s">
        <v>6</v>
      </c>
      <c r="X2" s="30" t="s">
        <v>23</v>
      </c>
    </row>
    <row r="3" spans="1:40">
      <c r="A3" s="63" t="s">
        <v>14</v>
      </c>
      <c r="B3" s="58" t="s">
        <v>7</v>
      </c>
      <c r="C3" s="43">
        <v>70</v>
      </c>
      <c r="D3" s="45">
        <v>88</v>
      </c>
      <c r="E3" s="45">
        <v>28.545454545454547</v>
      </c>
      <c r="F3" s="18">
        <v>751.72866972661495</v>
      </c>
      <c r="G3" s="18">
        <v>485.28289695092599</v>
      </c>
      <c r="H3" s="21">
        <f t="shared" ref="H3:H14" si="0">G3/F3*100</f>
        <v>64.555592528805818</v>
      </c>
      <c r="I3" s="66">
        <f>MEDIAN(H3:H14)</f>
        <v>79.416712284744904</v>
      </c>
      <c r="J3" s="18">
        <v>824.14741734788765</v>
      </c>
      <c r="K3" s="18">
        <v>13.982649303440688</v>
      </c>
      <c r="L3" s="21">
        <f t="shared" ref="L3:L14" si="1">K3/J3*100</f>
        <v>1.6966199261337194</v>
      </c>
      <c r="M3" s="45">
        <v>585.46227562633396</v>
      </c>
      <c r="N3" s="45">
        <v>4.8974346830623201</v>
      </c>
      <c r="O3" s="38">
        <f t="shared" ref="O3:O14" si="2">N3/M3*100</f>
        <v>0.83650730148633246</v>
      </c>
      <c r="P3" s="69">
        <f>MEDIAN(O3:O14)</f>
        <v>16.968271627117673</v>
      </c>
      <c r="Q3" s="45">
        <v>992.892213327543</v>
      </c>
      <c r="R3" s="45">
        <v>552.156222262646</v>
      </c>
      <c r="S3" s="38">
        <f t="shared" ref="S3:S11" si="3">R3/Q3*100</f>
        <v>55.61089258744105</v>
      </c>
      <c r="T3" s="69">
        <f>MEDIAN(S3:S14)</f>
        <v>67.51246314016305</v>
      </c>
      <c r="U3" s="45">
        <v>1128.7890960753</v>
      </c>
      <c r="V3" s="45">
        <v>470.64056569703399</v>
      </c>
      <c r="W3" s="38">
        <f>V3/U3*100</f>
        <v>41.694287031422405</v>
      </c>
      <c r="X3" s="69">
        <f>MEDIAN(W3:W14)</f>
        <v>73.640476537539683</v>
      </c>
    </row>
    <row r="4" spans="1:40">
      <c r="A4" s="63"/>
      <c r="B4" s="58"/>
      <c r="C4" s="43">
        <v>72</v>
      </c>
      <c r="D4" s="45">
        <v>88</v>
      </c>
      <c r="E4" s="45">
        <v>28.545454545454547</v>
      </c>
      <c r="F4" s="18">
        <v>877.90693014679198</v>
      </c>
      <c r="G4" s="18">
        <v>634.63394394019701</v>
      </c>
      <c r="H4" s="21">
        <f t="shared" si="0"/>
        <v>72.28943321293545</v>
      </c>
      <c r="I4" s="67"/>
      <c r="J4" s="18">
        <v>886.61428185247792</v>
      </c>
      <c r="K4" s="18">
        <v>660.07479065565951</v>
      </c>
      <c r="L4" s="21">
        <f t="shared" si="1"/>
        <v>74.448923750304317</v>
      </c>
      <c r="M4" s="18">
        <v>621.45515451467702</v>
      </c>
      <c r="N4" s="18">
        <v>29.066585820474501</v>
      </c>
      <c r="O4" s="38">
        <f t="shared" si="2"/>
        <v>4.6771815487110953</v>
      </c>
      <c r="P4" s="70"/>
      <c r="Q4" s="45">
        <v>1015.87133579677</v>
      </c>
      <c r="R4" s="45">
        <v>578.84536814365299</v>
      </c>
      <c r="S4" s="38">
        <f t="shared" si="3"/>
        <v>56.980185161898667</v>
      </c>
      <c r="T4" s="70"/>
      <c r="U4" s="45">
        <v>1186.4968947238499</v>
      </c>
      <c r="V4" s="45">
        <v>564.75795247725705</v>
      </c>
      <c r="W4" s="38">
        <f>V4/U4*100</f>
        <v>47.598772064945109</v>
      </c>
      <c r="X4" s="70"/>
    </row>
    <row r="5" spans="1:40">
      <c r="A5" s="63"/>
      <c r="B5" s="58"/>
      <c r="C5" s="43">
        <v>74</v>
      </c>
      <c r="D5" s="45">
        <v>88</v>
      </c>
      <c r="E5" s="45">
        <v>28.545454545454547</v>
      </c>
      <c r="F5" s="18">
        <v>759.89857733344297</v>
      </c>
      <c r="G5" s="18">
        <v>535.51642432773201</v>
      </c>
      <c r="H5" s="21">
        <f t="shared" si="0"/>
        <v>70.472091974025076</v>
      </c>
      <c r="I5" s="67"/>
      <c r="J5" s="18">
        <v>1095.8175833377313</v>
      </c>
      <c r="K5" s="18">
        <v>817.48498340751962</v>
      </c>
      <c r="L5" s="21">
        <f t="shared" si="1"/>
        <v>74.600462324902352</v>
      </c>
      <c r="M5" s="18">
        <v>716.49338825652399</v>
      </c>
      <c r="N5" s="18">
        <v>22.094080505490599</v>
      </c>
      <c r="O5" s="38">
        <f t="shared" si="2"/>
        <v>3.083640528666026</v>
      </c>
      <c r="P5" s="70"/>
      <c r="Q5" s="45">
        <v>1164.9584981233299</v>
      </c>
      <c r="R5" s="45">
        <v>697.94370736087296</v>
      </c>
      <c r="S5" s="38">
        <f t="shared" si="3"/>
        <v>59.911465385695152</v>
      </c>
      <c r="T5" s="70"/>
      <c r="U5" s="45">
        <v>1103.3911817748201</v>
      </c>
      <c r="V5" s="45">
        <v>598.17439897916597</v>
      </c>
      <c r="W5" s="38">
        <f t="shared" ref="W5:W14" si="4">V5/U5*100</f>
        <v>54.21235993720687</v>
      </c>
      <c r="X5" s="70"/>
    </row>
    <row r="6" spans="1:40">
      <c r="A6" s="63"/>
      <c r="B6" s="58"/>
      <c r="C6" s="43">
        <v>76</v>
      </c>
      <c r="D6" s="45">
        <v>88</v>
      </c>
      <c r="E6" s="45">
        <v>28.545454545454547</v>
      </c>
      <c r="F6" s="18">
        <v>724.64231373829296</v>
      </c>
      <c r="G6" s="18">
        <v>533.85822976398902</v>
      </c>
      <c r="H6" s="21">
        <f t="shared" si="0"/>
        <v>73.671964725592019</v>
      </c>
      <c r="I6" s="67"/>
      <c r="J6" s="18">
        <v>992.70928626170576</v>
      </c>
      <c r="K6" s="18">
        <v>858.93267707560278</v>
      </c>
      <c r="L6" s="21">
        <f t="shared" si="1"/>
        <v>86.524090079798484</v>
      </c>
      <c r="M6" s="18">
        <v>573.687095435532</v>
      </c>
      <c r="N6" s="18">
        <v>49.9344386701761</v>
      </c>
      <c r="O6" s="38">
        <f t="shared" si="2"/>
        <v>8.7041244377768088</v>
      </c>
      <c r="P6" s="70"/>
      <c r="Q6" s="45">
        <v>1031.6843106172701</v>
      </c>
      <c r="R6" s="45">
        <v>606.20730380733903</v>
      </c>
      <c r="S6" s="38">
        <f t="shared" si="3"/>
        <v>58.75899221968757</v>
      </c>
      <c r="T6" s="70"/>
      <c r="U6" s="45">
        <v>976.10805328125798</v>
      </c>
      <c r="V6" s="45">
        <v>509.249368966036</v>
      </c>
      <c r="W6" s="38">
        <f t="shared" si="4"/>
        <v>52.17141352887699</v>
      </c>
      <c r="X6" s="70"/>
    </row>
    <row r="7" spans="1:40">
      <c r="A7" s="63"/>
      <c r="B7" s="58"/>
      <c r="C7" s="43">
        <v>78</v>
      </c>
      <c r="D7" s="45">
        <v>88</v>
      </c>
      <c r="E7" s="45">
        <v>28.545454545454547</v>
      </c>
      <c r="F7" s="18">
        <v>704.67508889710496</v>
      </c>
      <c r="G7" s="18">
        <v>568.10519443742601</v>
      </c>
      <c r="H7" s="21">
        <f t="shared" si="0"/>
        <v>80.619451913160987</v>
      </c>
      <c r="I7" s="67"/>
      <c r="J7" s="18">
        <v>984.25287300294178</v>
      </c>
      <c r="K7" s="18">
        <v>906.83654382807094</v>
      </c>
      <c r="L7" s="21">
        <f t="shared" si="1"/>
        <v>92.134508183991912</v>
      </c>
      <c r="M7" s="18">
        <v>571.54739487618099</v>
      </c>
      <c r="N7" s="18">
        <v>74.123159200097305</v>
      </c>
      <c r="O7" s="38">
        <f t="shared" si="2"/>
        <v>12.9688561026781</v>
      </c>
      <c r="P7" s="70"/>
      <c r="Q7" s="18">
        <v>958.41533126666604</v>
      </c>
      <c r="R7" s="18">
        <v>644.18664178194604</v>
      </c>
      <c r="S7" s="38">
        <f t="shared" si="3"/>
        <v>67.213724652189427</v>
      </c>
      <c r="T7" s="70"/>
      <c r="U7" s="45">
        <v>866.98358349692001</v>
      </c>
      <c r="V7" s="45">
        <v>623.01497746317705</v>
      </c>
      <c r="W7" s="38">
        <f t="shared" si="4"/>
        <v>71.860066248346712</v>
      </c>
      <c r="X7" s="70"/>
    </row>
    <row r="8" spans="1:40">
      <c r="A8" s="63"/>
      <c r="B8" s="58"/>
      <c r="C8" s="43">
        <v>80</v>
      </c>
      <c r="D8" s="45">
        <v>88</v>
      </c>
      <c r="E8" s="45">
        <v>28.545454545454547</v>
      </c>
      <c r="F8" s="18">
        <v>695.10505824736799</v>
      </c>
      <c r="G8" s="18">
        <v>548.88431274313496</v>
      </c>
      <c r="H8" s="21">
        <f t="shared" si="0"/>
        <v>78.964223642263121</v>
      </c>
      <c r="I8" s="67"/>
      <c r="J8" s="18">
        <v>971.73413105968427</v>
      </c>
      <c r="K8" s="18">
        <v>861.61470523710204</v>
      </c>
      <c r="L8" s="21">
        <f t="shared" si="1"/>
        <v>88.667741277905293</v>
      </c>
      <c r="M8" s="18">
        <v>608.49845373766505</v>
      </c>
      <c r="N8" s="18">
        <v>96.401825027304398</v>
      </c>
      <c r="O8" s="38">
        <f t="shared" si="2"/>
        <v>15.842575184071874</v>
      </c>
      <c r="P8" s="70"/>
      <c r="Q8" s="18">
        <v>1018.37515103231</v>
      </c>
      <c r="R8" s="18">
        <v>687.53014846926806</v>
      </c>
      <c r="S8" s="38">
        <f t="shared" si="3"/>
        <v>67.51246314016305</v>
      </c>
      <c r="T8" s="70"/>
      <c r="U8" s="45">
        <v>907.28596547604502</v>
      </c>
      <c r="V8" s="45">
        <v>677.06058692512204</v>
      </c>
      <c r="W8" s="38">
        <f t="shared" si="4"/>
        <v>74.624827528316757</v>
      </c>
      <c r="X8" s="70"/>
    </row>
    <row r="9" spans="1:40">
      <c r="A9" s="63"/>
      <c r="B9" s="58"/>
      <c r="C9" s="43">
        <v>84</v>
      </c>
      <c r="D9" s="45">
        <v>88</v>
      </c>
      <c r="E9" s="45">
        <v>28.545454545454547</v>
      </c>
      <c r="F9" s="18">
        <v>829.31269771354505</v>
      </c>
      <c r="G9" s="18">
        <v>639.18599324181901</v>
      </c>
      <c r="H9" s="21">
        <f t="shared" si="0"/>
        <v>77.074183839712745</v>
      </c>
      <c r="I9" s="67"/>
      <c r="J9" s="18">
        <v>874.89015669097319</v>
      </c>
      <c r="K9" s="18">
        <v>765.24314179844271</v>
      </c>
      <c r="L9" s="21">
        <f t="shared" si="1"/>
        <v>87.467339293513191</v>
      </c>
      <c r="M9" s="18">
        <v>423.23763579949701</v>
      </c>
      <c r="N9" s="18">
        <v>109.709845427367</v>
      </c>
      <c r="O9" s="38">
        <f t="shared" si="2"/>
        <v>25.921571275230477</v>
      </c>
      <c r="P9" s="70"/>
      <c r="Q9" s="18">
        <v>1090.1856563890601</v>
      </c>
      <c r="R9" s="18">
        <v>886.62207158062495</v>
      </c>
      <c r="S9" s="38">
        <f t="shared" si="3"/>
        <v>81.327622170091331</v>
      </c>
      <c r="T9" s="70"/>
      <c r="U9" s="18">
        <v>932.48733437382896</v>
      </c>
      <c r="V9" s="18">
        <v>884.05317125477302</v>
      </c>
      <c r="W9" s="38">
        <f t="shared" si="4"/>
        <v>94.805917320948936</v>
      </c>
      <c r="X9" s="70"/>
    </row>
    <row r="10" spans="1:40">
      <c r="A10" s="63"/>
      <c r="B10" s="58"/>
      <c r="C10" s="43">
        <v>88</v>
      </c>
      <c r="D10" s="45">
        <v>88</v>
      </c>
      <c r="E10" s="45">
        <v>28.545454545454547</v>
      </c>
      <c r="F10" s="18">
        <v>682.85614487236103</v>
      </c>
      <c r="G10" s="18">
        <v>587.90902672919299</v>
      </c>
      <c r="H10" s="21">
        <f t="shared" si="0"/>
        <v>86.095589992689384</v>
      </c>
      <c r="I10" s="67"/>
      <c r="J10" s="18">
        <v>1070.028396353546</v>
      </c>
      <c r="K10" s="18">
        <v>932.63040614811848</v>
      </c>
      <c r="L10" s="21">
        <f t="shared" si="1"/>
        <v>87.159407107918469</v>
      </c>
      <c r="M10" s="18">
        <v>577.99904700519801</v>
      </c>
      <c r="N10" s="18">
        <v>128.10663137398899</v>
      </c>
      <c r="O10" s="38">
        <f t="shared" si="2"/>
        <v>22.163813597574482</v>
      </c>
      <c r="P10" s="70"/>
      <c r="Q10" s="18">
        <v>1055.4356246110999</v>
      </c>
      <c r="R10" s="18">
        <v>840.790646443264</v>
      </c>
      <c r="S10" s="38">
        <f t="shared" si="3"/>
        <v>79.662901918160387</v>
      </c>
      <c r="T10" s="70"/>
      <c r="U10" s="18">
        <v>925.74404737592397</v>
      </c>
      <c r="V10" s="18">
        <v>832.17529000096295</v>
      </c>
      <c r="W10" s="38">
        <f t="shared" si="4"/>
        <v>89.892588816510653</v>
      </c>
      <c r="X10" s="70"/>
    </row>
    <row r="11" spans="1:40" s="2" customFormat="1">
      <c r="A11" s="63"/>
      <c r="B11" s="58"/>
      <c r="C11" s="43">
        <v>89</v>
      </c>
      <c r="D11" s="45">
        <v>88</v>
      </c>
      <c r="E11" s="45">
        <v>28.545454545454547</v>
      </c>
      <c r="F11" s="18">
        <v>650.44800667937398</v>
      </c>
      <c r="G11" s="18">
        <v>616.08666930355002</v>
      </c>
      <c r="H11" s="21">
        <f t="shared" si="0"/>
        <v>94.717281470160358</v>
      </c>
      <c r="I11" s="67"/>
      <c r="J11" s="18">
        <v>1035.5093936218393</v>
      </c>
      <c r="K11" s="18">
        <v>1013.6692779960514</v>
      </c>
      <c r="L11" s="21">
        <f t="shared" si="1"/>
        <v>97.890881940780943</v>
      </c>
      <c r="M11" s="18">
        <v>537.71051447166496</v>
      </c>
      <c r="N11" s="18">
        <v>97.293168798414797</v>
      </c>
      <c r="O11" s="38">
        <f t="shared" si="2"/>
        <v>18.09396807016347</v>
      </c>
      <c r="P11" s="70"/>
      <c r="Q11" s="18">
        <v>878.20040913990897</v>
      </c>
      <c r="R11" s="18">
        <v>725.11091919026796</v>
      </c>
      <c r="S11" s="38">
        <f t="shared" si="3"/>
        <v>82.56781842090308</v>
      </c>
      <c r="T11" s="70"/>
      <c r="U11" s="18">
        <v>912.08995771595005</v>
      </c>
      <c r="V11" s="18">
        <v>782.23412327708502</v>
      </c>
      <c r="W11" s="38">
        <f t="shared" si="4"/>
        <v>85.762825986589178</v>
      </c>
      <c r="X11" s="70"/>
    </row>
    <row r="12" spans="1:40">
      <c r="A12" s="63"/>
      <c r="B12" s="58"/>
      <c r="C12" s="43">
        <v>90</v>
      </c>
      <c r="D12" s="45">
        <v>88</v>
      </c>
      <c r="E12" s="45">
        <v>28.545454545454547</v>
      </c>
      <c r="F12" s="18">
        <v>630.91869918434202</v>
      </c>
      <c r="G12" s="18">
        <v>503.90972353898701</v>
      </c>
      <c r="H12" s="21">
        <f t="shared" si="0"/>
        <v>79.869200927226686</v>
      </c>
      <c r="I12" s="67"/>
      <c r="J12" s="18">
        <v>946.06685253830585</v>
      </c>
      <c r="K12" s="18">
        <v>828.97474482828397</v>
      </c>
      <c r="L12" s="21">
        <f t="shared" si="1"/>
        <v>87.62327340865366</v>
      </c>
      <c r="M12" s="18">
        <v>447.52593163083299</v>
      </c>
      <c r="N12" s="18">
        <v>92.878149483784895</v>
      </c>
      <c r="O12" s="38">
        <f t="shared" si="2"/>
        <v>20.753691109099947</v>
      </c>
      <c r="P12" s="70"/>
      <c r="Q12" s="18"/>
      <c r="R12" s="18"/>
      <c r="S12" s="38"/>
      <c r="T12" s="70"/>
      <c r="U12" s="18">
        <v>812.58851781547696</v>
      </c>
      <c r="V12" s="18">
        <v>605.44442565664303</v>
      </c>
      <c r="W12" s="38">
        <f t="shared" si="4"/>
        <v>74.508119716519019</v>
      </c>
      <c r="X12" s="70"/>
    </row>
    <row r="13" spans="1:40" s="2" customFormat="1">
      <c r="A13" s="63"/>
      <c r="B13" s="58"/>
      <c r="C13" s="43">
        <v>91</v>
      </c>
      <c r="D13" s="45">
        <v>88</v>
      </c>
      <c r="E13" s="45">
        <v>28.545454545454547</v>
      </c>
      <c r="F13" s="18">
        <v>674.10977990104504</v>
      </c>
      <c r="G13" s="18">
        <v>586.93329704913799</v>
      </c>
      <c r="H13" s="21">
        <f t="shared" si="0"/>
        <v>87.067910086587972</v>
      </c>
      <c r="I13" s="67"/>
      <c r="J13" s="18">
        <v>1097.3104942995003</v>
      </c>
      <c r="K13" s="18">
        <v>953.15561134502786</v>
      </c>
      <c r="L13" s="21">
        <f t="shared" si="1"/>
        <v>86.862890339302012</v>
      </c>
      <c r="M13" s="18">
        <v>520.25695234672696</v>
      </c>
      <c r="N13" s="18">
        <v>128.91943434053999</v>
      </c>
      <c r="O13" s="38">
        <f t="shared" si="2"/>
        <v>24.779954166690541</v>
      </c>
      <c r="P13" s="70"/>
      <c r="Q13" s="18">
        <v>962.32137475957802</v>
      </c>
      <c r="R13" s="18">
        <v>774.90377138228803</v>
      </c>
      <c r="S13" s="38">
        <f t="shared" ref="S13:S14" si="5">R13/Q13*100</f>
        <v>80.524426839826404</v>
      </c>
      <c r="T13" s="70"/>
      <c r="U13" s="18">
        <v>808.95650043919204</v>
      </c>
      <c r="V13" s="18">
        <v>667.22490718334404</v>
      </c>
      <c r="W13" s="38">
        <f t="shared" si="4"/>
        <v>82.479701544038491</v>
      </c>
      <c r="X13" s="70"/>
    </row>
    <row r="14" spans="1:40">
      <c r="A14" s="63"/>
      <c r="B14" s="58"/>
      <c r="C14" s="43">
        <v>92</v>
      </c>
      <c r="D14" s="45">
        <v>88</v>
      </c>
      <c r="E14" s="45">
        <v>28.545454545454547</v>
      </c>
      <c r="F14" s="18">
        <v>666.17726732523397</v>
      </c>
      <c r="G14" s="18">
        <v>573.36581377552204</v>
      </c>
      <c r="H14" s="21">
        <f t="shared" si="0"/>
        <v>86.068054540143805</v>
      </c>
      <c r="I14" s="68"/>
      <c r="J14" s="18">
        <v>858.89492702560517</v>
      </c>
      <c r="K14" s="18">
        <v>903.00783690550827</v>
      </c>
      <c r="L14" s="21">
        <f t="shared" si="1"/>
        <v>105.13600773410879</v>
      </c>
      <c r="M14" s="18">
        <v>354.28185445307997</v>
      </c>
      <c r="N14" s="18">
        <v>88.762035762670195</v>
      </c>
      <c r="O14" s="38">
        <f t="shared" si="2"/>
        <v>25.054073373217474</v>
      </c>
      <c r="P14" s="71"/>
      <c r="Q14" s="18">
        <v>887.027185584221</v>
      </c>
      <c r="R14" s="18">
        <v>722.93737548919501</v>
      </c>
      <c r="S14" s="38">
        <f t="shared" si="5"/>
        <v>81.501152077210364</v>
      </c>
      <c r="T14" s="71"/>
      <c r="U14" s="18">
        <v>938.90323496710698</v>
      </c>
      <c r="V14" s="18">
        <v>683.26648658074498</v>
      </c>
      <c r="W14" s="38">
        <f t="shared" si="4"/>
        <v>72.772833358560334</v>
      </c>
      <c r="X14" s="71"/>
    </row>
    <row r="15" spans="1:40">
      <c r="A15" s="64" t="s">
        <v>15</v>
      </c>
      <c r="B15" s="58" t="s">
        <v>7</v>
      </c>
      <c r="C15" s="43">
        <v>70</v>
      </c>
      <c r="D15" s="45">
        <v>88</v>
      </c>
      <c r="E15" s="18">
        <v>28.545454545454501</v>
      </c>
      <c r="F15" s="18">
        <v>1100.38093668224</v>
      </c>
      <c r="G15" s="18">
        <v>370.56683717373897</v>
      </c>
      <c r="H15" s="21">
        <f t="shared" ref="H15:H22" si="6">G15/F15*100</f>
        <v>33.67623200480331</v>
      </c>
      <c r="I15" s="66">
        <f>MEDIAN(H15:H26)</f>
        <v>37.573989779285739</v>
      </c>
      <c r="J15" s="18">
        <v>870.02976920728486</v>
      </c>
      <c r="K15" s="18">
        <v>409.89734429398641</v>
      </c>
      <c r="L15" s="21">
        <f t="shared" ref="L15:L22" si="7">K15/J15*100</f>
        <v>47.113025186190868</v>
      </c>
      <c r="M15" s="18">
        <v>808.06246991094804</v>
      </c>
      <c r="N15" s="18">
        <v>127.303468047788</v>
      </c>
      <c r="O15" s="38">
        <f t="shared" ref="O15:O26" si="8">N15/M15*100</f>
        <v>15.754161687748894</v>
      </c>
      <c r="P15" s="66">
        <f>MEDIAN(O15:O26)</f>
        <v>63.462498382100435</v>
      </c>
      <c r="Q15" s="18">
        <v>1028.0429990841801</v>
      </c>
      <c r="R15" s="18">
        <v>362.82014491465998</v>
      </c>
      <c r="S15" s="38">
        <f t="shared" ref="S15:S23" si="9">R15/Q15*100</f>
        <v>35.292312212414657</v>
      </c>
      <c r="T15" s="66">
        <f>MEDIAN(S15:S26)</f>
        <v>47.364238441225019</v>
      </c>
      <c r="U15" s="18">
        <v>1136.5151029917299</v>
      </c>
      <c r="V15" s="18">
        <v>267.52205560173797</v>
      </c>
      <c r="W15" s="38">
        <f>V15/U15*100</f>
        <v>23.538803390955433</v>
      </c>
      <c r="X15" s="66">
        <f>MEDIAN(W15:W26)</f>
        <v>45.566930263418328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</row>
    <row r="16" spans="1:40">
      <c r="A16" s="64"/>
      <c r="B16" s="58"/>
      <c r="C16" s="43">
        <v>72</v>
      </c>
      <c r="D16" s="45">
        <v>88</v>
      </c>
      <c r="E16" s="18">
        <v>28.545454545454501</v>
      </c>
      <c r="F16" s="18">
        <v>963.07346247415296</v>
      </c>
      <c r="G16" s="18">
        <v>384.15288268437303</v>
      </c>
      <c r="H16" s="21">
        <f t="shared" si="6"/>
        <v>39.888222202434839</v>
      </c>
      <c r="I16" s="67"/>
      <c r="J16" s="18">
        <v>779.87905158477065</v>
      </c>
      <c r="K16" s="18">
        <v>792.83778252074956</v>
      </c>
      <c r="L16" s="21">
        <f t="shared" si="7"/>
        <v>101.66163341734156</v>
      </c>
      <c r="M16" s="18">
        <v>696.49060527729102</v>
      </c>
      <c r="N16" s="18">
        <v>563.14386127350497</v>
      </c>
      <c r="O16" s="38">
        <f t="shared" si="8"/>
        <v>80.854480592642417</v>
      </c>
      <c r="P16" s="67"/>
      <c r="Q16" s="18">
        <v>982.24363314427001</v>
      </c>
      <c r="R16" s="18">
        <v>449.22462479443601</v>
      </c>
      <c r="S16" s="38">
        <f t="shared" si="9"/>
        <v>45.734541781290915</v>
      </c>
      <c r="T16" s="67"/>
      <c r="U16" s="18">
        <v>1033.6898089031199</v>
      </c>
      <c r="V16" s="18">
        <v>433.963426369057</v>
      </c>
      <c r="W16" s="38">
        <f>V16/U16*100</f>
        <v>41.981977826554079</v>
      </c>
      <c r="X16" s="67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</row>
    <row r="17" spans="1:40">
      <c r="A17" s="64"/>
      <c r="B17" s="58"/>
      <c r="C17" s="43">
        <v>74</v>
      </c>
      <c r="D17" s="45">
        <v>88</v>
      </c>
      <c r="E17" s="18">
        <v>28.545454545454501</v>
      </c>
      <c r="F17" s="18">
        <v>862.00791063854501</v>
      </c>
      <c r="G17" s="18">
        <v>282.69911288741702</v>
      </c>
      <c r="H17" s="21">
        <f t="shared" si="6"/>
        <v>32.79541978657754</v>
      </c>
      <c r="I17" s="67"/>
      <c r="J17" s="18">
        <v>1017.9770868027185</v>
      </c>
      <c r="K17" s="18">
        <v>1003.8642335927375</v>
      </c>
      <c r="L17" s="21">
        <f t="shared" si="7"/>
        <v>98.61363743909925</v>
      </c>
      <c r="M17" s="18">
        <v>731.97829193748703</v>
      </c>
      <c r="N17" s="18">
        <v>320.11859066600698</v>
      </c>
      <c r="O17" s="38">
        <f t="shared" si="8"/>
        <v>43.73334485353098</v>
      </c>
      <c r="P17" s="67"/>
      <c r="Q17" s="18">
        <v>1075.5731777306901</v>
      </c>
      <c r="R17" s="18">
        <v>509.43704451022501</v>
      </c>
      <c r="S17" s="38">
        <f t="shared" si="9"/>
        <v>47.364238441225019</v>
      </c>
      <c r="T17" s="67"/>
      <c r="U17" s="18">
        <v>1045.61518770726</v>
      </c>
      <c r="V17" s="18">
        <v>476.99108327672297</v>
      </c>
      <c r="W17" s="38">
        <f t="shared" ref="W17:W26" si="10">V17/U17*100</f>
        <v>45.61822445622947</v>
      </c>
      <c r="X17" s="67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</row>
    <row r="18" spans="1:40">
      <c r="A18" s="64"/>
      <c r="B18" s="58"/>
      <c r="C18" s="43">
        <v>76</v>
      </c>
      <c r="D18" s="45">
        <v>88</v>
      </c>
      <c r="E18" s="18">
        <v>28.545454545454501</v>
      </c>
      <c r="F18" s="18">
        <v>803.24025107564898</v>
      </c>
      <c r="G18" s="18">
        <v>254.51038425374199</v>
      </c>
      <c r="H18" s="21">
        <f t="shared" si="6"/>
        <v>31.685461966443746</v>
      </c>
      <c r="I18" s="67"/>
      <c r="J18" s="18">
        <v>1037.5779261867756</v>
      </c>
      <c r="K18" s="18">
        <v>984.33617773802871</v>
      </c>
      <c r="L18" s="21">
        <f t="shared" si="7"/>
        <v>94.868650623243624</v>
      </c>
      <c r="M18" s="18">
        <v>813.21425241922896</v>
      </c>
      <c r="N18" s="18">
        <v>509.25373514186703</v>
      </c>
      <c r="O18" s="38">
        <f t="shared" si="8"/>
        <v>62.622332752640453</v>
      </c>
      <c r="P18" s="67"/>
      <c r="Q18" s="18">
        <v>1052.15671812338</v>
      </c>
      <c r="R18" s="18">
        <v>446.05378450748702</v>
      </c>
      <c r="S18" s="38">
        <f t="shared" si="9"/>
        <v>42.394234321201282</v>
      </c>
      <c r="T18" s="67"/>
      <c r="U18" s="18">
        <v>1014.43379230555</v>
      </c>
      <c r="V18" s="18">
        <v>422.41879037718797</v>
      </c>
      <c r="W18" s="38">
        <f t="shared" si="10"/>
        <v>41.640843747637533</v>
      </c>
      <c r="X18" s="67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</row>
    <row r="19" spans="1:40">
      <c r="A19" s="64"/>
      <c r="B19" s="58"/>
      <c r="C19" s="43">
        <v>78</v>
      </c>
      <c r="D19" s="45">
        <v>88</v>
      </c>
      <c r="E19" s="18">
        <v>28.545454545454501</v>
      </c>
      <c r="F19" s="18">
        <v>793.94084348444403</v>
      </c>
      <c r="G19" s="18">
        <v>187.70582524311601</v>
      </c>
      <c r="H19" s="21">
        <f t="shared" si="6"/>
        <v>23.642293602041374</v>
      </c>
      <c r="I19" s="67"/>
      <c r="J19" s="18">
        <v>1026.844557943544</v>
      </c>
      <c r="K19" s="18">
        <v>911.33189992122891</v>
      </c>
      <c r="L19" s="21">
        <f t="shared" si="7"/>
        <v>88.750716247291436</v>
      </c>
      <c r="M19" s="18">
        <v>731.39388335254</v>
      </c>
      <c r="N19" s="18">
        <v>485.68452090858199</v>
      </c>
      <c r="O19" s="38">
        <f t="shared" si="8"/>
        <v>66.405329872642184</v>
      </c>
      <c r="P19" s="67"/>
      <c r="Q19" s="18">
        <v>1026.6706358583599</v>
      </c>
      <c r="R19" s="18">
        <v>360.69996148494801</v>
      </c>
      <c r="S19" s="38">
        <f t="shared" si="9"/>
        <v>35.132977304194604</v>
      </c>
      <c r="T19" s="67"/>
      <c r="U19" s="18">
        <v>978.454695940634</v>
      </c>
      <c r="V19" s="18">
        <v>301.93905426322999</v>
      </c>
      <c r="W19" s="38">
        <f t="shared" si="10"/>
        <v>30.858766943007204</v>
      </c>
      <c r="X19" s="67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</row>
    <row r="20" spans="1:40">
      <c r="A20" s="64"/>
      <c r="B20" s="58"/>
      <c r="C20" s="43">
        <v>80</v>
      </c>
      <c r="D20" s="45">
        <v>88</v>
      </c>
      <c r="E20" s="18">
        <v>28.545454545454501</v>
      </c>
      <c r="F20" s="18">
        <v>716.466179197918</v>
      </c>
      <c r="G20" s="18">
        <v>252.624236323969</v>
      </c>
      <c r="H20" s="21">
        <f t="shared" si="6"/>
        <v>35.259757356136639</v>
      </c>
      <c r="I20" s="67"/>
      <c r="J20" s="18">
        <v>942.43676350553562</v>
      </c>
      <c r="K20" s="18">
        <v>955.10125445239248</v>
      </c>
      <c r="L20" s="21">
        <f t="shared" si="7"/>
        <v>101.3438027289756</v>
      </c>
      <c r="M20" s="18">
        <v>747.25729828845203</v>
      </c>
      <c r="N20" s="18">
        <v>485.68059319795299</v>
      </c>
      <c r="O20" s="38">
        <f t="shared" si="8"/>
        <v>64.99509530524162</v>
      </c>
      <c r="P20" s="67"/>
      <c r="Q20" s="18">
        <v>929.07954013633503</v>
      </c>
      <c r="R20" s="18">
        <v>423.65908889341301</v>
      </c>
      <c r="S20" s="38">
        <f t="shared" si="9"/>
        <v>45.599872840945828</v>
      </c>
      <c r="T20" s="67"/>
      <c r="U20" s="18">
        <v>953.488340052686</v>
      </c>
      <c r="V20" s="18">
        <v>408.112097471607</v>
      </c>
      <c r="W20" s="38">
        <f t="shared" si="10"/>
        <v>42.80200190482207</v>
      </c>
      <c r="X20" s="67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</row>
    <row r="21" spans="1:40">
      <c r="A21" s="64"/>
      <c r="B21" s="58"/>
      <c r="C21" s="43">
        <v>84</v>
      </c>
      <c r="D21" s="45">
        <v>88</v>
      </c>
      <c r="E21" s="18">
        <v>28.545454545454501</v>
      </c>
      <c r="F21" s="18">
        <v>768.47514622614597</v>
      </c>
      <c r="G21" s="18">
        <v>388.97048844755898</v>
      </c>
      <c r="H21" s="21">
        <f t="shared" si="6"/>
        <v>50.615883982420065</v>
      </c>
      <c r="I21" s="67"/>
      <c r="J21" s="18">
        <v>929.41531877644218</v>
      </c>
      <c r="K21" s="18">
        <v>1008.9197409698619</v>
      </c>
      <c r="L21" s="21">
        <f t="shared" si="7"/>
        <v>108.55424056255988</v>
      </c>
      <c r="M21" s="18">
        <v>660.24170183822298</v>
      </c>
      <c r="N21" s="18">
        <v>578.55715714835196</v>
      </c>
      <c r="O21" s="38">
        <f t="shared" si="8"/>
        <v>87.628084614702829</v>
      </c>
      <c r="P21" s="67"/>
      <c r="Q21" s="18">
        <v>1047.5101575403201</v>
      </c>
      <c r="R21" s="18">
        <v>555.24356164898904</v>
      </c>
      <c r="S21" s="38">
        <f t="shared" si="9"/>
        <v>53.006031268734212</v>
      </c>
      <c r="T21" s="67"/>
      <c r="U21" s="18">
        <v>933.178720518197</v>
      </c>
      <c r="V21" s="18">
        <v>424.74223031941102</v>
      </c>
      <c r="W21" s="38">
        <f t="shared" si="10"/>
        <v>45.515636070607179</v>
      </c>
      <c r="X21" s="67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</row>
    <row r="22" spans="1:40">
      <c r="A22" s="64"/>
      <c r="B22" s="58"/>
      <c r="C22" s="43">
        <v>88</v>
      </c>
      <c r="D22" s="45">
        <v>88</v>
      </c>
      <c r="E22" s="18">
        <v>28.545454545454501</v>
      </c>
      <c r="F22" s="18">
        <v>737.13646797298202</v>
      </c>
      <c r="G22" s="18">
        <v>247.71002715760699</v>
      </c>
      <c r="H22" s="21">
        <f t="shared" si="6"/>
        <v>33.604364716722465</v>
      </c>
      <c r="I22" s="67"/>
      <c r="J22" s="18">
        <v>1140.7087536287033</v>
      </c>
      <c r="K22" s="18">
        <v>1038.5124125155264</v>
      </c>
      <c r="L22" s="21">
        <f t="shared" si="7"/>
        <v>91.040978620696947</v>
      </c>
      <c r="M22" s="18">
        <v>729.10619521918602</v>
      </c>
      <c r="N22" s="18">
        <v>459.582604422413</v>
      </c>
      <c r="O22" s="38">
        <f t="shared" si="8"/>
        <v>63.033698991441426</v>
      </c>
      <c r="P22" s="67"/>
      <c r="Q22" s="18">
        <v>1130.0741790044401</v>
      </c>
      <c r="R22" s="18">
        <v>748.41738076017396</v>
      </c>
      <c r="S22" s="38">
        <f t="shared" si="9"/>
        <v>66.22727911715549</v>
      </c>
      <c r="T22" s="67"/>
      <c r="U22" s="18">
        <v>933.90522764644402</v>
      </c>
      <c r="V22" s="18">
        <v>516.56870888532501</v>
      </c>
      <c r="W22" s="38">
        <f t="shared" si="10"/>
        <v>55.312754827076148</v>
      </c>
      <c r="X22" s="67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</row>
    <row r="23" spans="1:40">
      <c r="A23" s="64"/>
      <c r="B23" s="58"/>
      <c r="C23" s="43">
        <v>89</v>
      </c>
      <c r="D23" s="45">
        <v>88</v>
      </c>
      <c r="E23" s="18">
        <v>28.545454545454501</v>
      </c>
      <c r="F23" s="18">
        <v>743.22275017062395</v>
      </c>
      <c r="G23" s="18">
        <v>370.66798094644798</v>
      </c>
      <c r="H23" s="21">
        <f t="shared" ref="H23:H26" si="11">G23/F23*100</f>
        <v>49.873067106914121</v>
      </c>
      <c r="I23" s="67"/>
      <c r="J23" s="18">
        <v>1081.3038087051425</v>
      </c>
      <c r="K23" s="18">
        <v>1080.5782205776588</v>
      </c>
      <c r="L23" s="21">
        <f t="shared" ref="L23:L26" si="12">K23/J23*100</f>
        <v>99.932896922988505</v>
      </c>
      <c r="M23" s="18">
        <v>871.32941746839401</v>
      </c>
      <c r="N23" s="18">
        <v>484.571525024658</v>
      </c>
      <c r="O23" s="38">
        <f t="shared" si="8"/>
        <v>55.612896260585053</v>
      </c>
      <c r="P23" s="67"/>
      <c r="Q23" s="18">
        <v>930.14703530878705</v>
      </c>
      <c r="R23" s="18">
        <v>645.70965327233</v>
      </c>
      <c r="S23" s="38">
        <f t="shared" si="9"/>
        <v>69.420170011934673</v>
      </c>
      <c r="T23" s="67"/>
      <c r="U23" s="18">
        <v>955.16368384683403</v>
      </c>
      <c r="V23" s="18">
        <v>622.13082903252996</v>
      </c>
      <c r="W23" s="38">
        <f t="shared" si="10"/>
        <v>65.133425773366426</v>
      </c>
      <c r="X23" s="67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</row>
    <row r="24" spans="1:40">
      <c r="A24" s="64"/>
      <c r="B24" s="58"/>
      <c r="C24" s="43">
        <v>90</v>
      </c>
      <c r="D24" s="45">
        <v>88</v>
      </c>
      <c r="E24" s="18">
        <v>28.545454545454501</v>
      </c>
      <c r="F24" s="18">
        <v>750.87721207750803</v>
      </c>
      <c r="G24" s="18">
        <v>302.32179495370798</v>
      </c>
      <c r="H24" s="21">
        <f t="shared" si="11"/>
        <v>40.262481014339443</v>
      </c>
      <c r="I24" s="67"/>
      <c r="J24" s="18">
        <v>1101.5055187946648</v>
      </c>
      <c r="K24" s="18">
        <v>1067.9196364232098</v>
      </c>
      <c r="L24" s="21">
        <f t="shared" si="12"/>
        <v>96.950911112255994</v>
      </c>
      <c r="M24" s="18">
        <v>765.18146412898705</v>
      </c>
      <c r="N24" s="18">
        <v>477.79986811842701</v>
      </c>
      <c r="O24" s="38">
        <f t="shared" si="8"/>
        <v>62.442687194770322</v>
      </c>
      <c r="P24" s="67"/>
      <c r="Q24" s="18"/>
      <c r="R24" s="18"/>
      <c r="S24" s="38"/>
      <c r="T24" s="67"/>
      <c r="U24" s="18">
        <v>933.15818345443802</v>
      </c>
      <c r="V24" s="18">
        <v>626.11881787275104</v>
      </c>
      <c r="W24" s="38">
        <f t="shared" si="10"/>
        <v>67.096750473208672</v>
      </c>
      <c r="X24" s="67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</row>
    <row r="25" spans="1:40">
      <c r="A25" s="64"/>
      <c r="B25" s="58"/>
      <c r="C25" s="43">
        <v>91</v>
      </c>
      <c r="D25" s="45">
        <v>88</v>
      </c>
      <c r="E25" s="18">
        <v>28.545454545454501</v>
      </c>
      <c r="F25" s="18">
        <v>753.75147061345899</v>
      </c>
      <c r="G25" s="18">
        <v>311.04406211543102</v>
      </c>
      <c r="H25" s="21">
        <f t="shared" si="11"/>
        <v>41.266130049773594</v>
      </c>
      <c r="I25" s="67"/>
      <c r="J25" s="18">
        <v>963.31333908047191</v>
      </c>
      <c r="K25" s="18">
        <v>957.7386316989996</v>
      </c>
      <c r="L25" s="21">
        <f t="shared" si="12"/>
        <v>99.421298641333706</v>
      </c>
      <c r="M25" s="18">
        <v>753.19012823195203</v>
      </c>
      <c r="N25" s="18">
        <v>620.35299876998397</v>
      </c>
      <c r="O25" s="38">
        <f t="shared" si="8"/>
        <v>82.363400092113309</v>
      </c>
      <c r="P25" s="67"/>
      <c r="Q25" s="18">
        <v>1056.5210530915399</v>
      </c>
      <c r="R25" s="18">
        <v>751.24722994107003</v>
      </c>
      <c r="S25" s="38">
        <f t="shared" ref="S25:S26" si="13">R25/Q25*100</f>
        <v>71.105751063152738</v>
      </c>
      <c r="T25" s="67"/>
      <c r="U25" s="18">
        <v>992.76304900921195</v>
      </c>
      <c r="V25" s="18">
        <v>543.08055787455999</v>
      </c>
      <c r="W25" s="38">
        <f t="shared" si="10"/>
        <v>54.70394556047993</v>
      </c>
      <c r="X25" s="67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</row>
    <row r="26" spans="1:40">
      <c r="A26" s="64"/>
      <c r="B26" s="58"/>
      <c r="C26" s="43">
        <v>92</v>
      </c>
      <c r="D26" s="45">
        <v>88</v>
      </c>
      <c r="E26" s="18">
        <v>28.545454545454501</v>
      </c>
      <c r="F26" s="18">
        <v>710.88770399038503</v>
      </c>
      <c r="G26" s="18">
        <v>300.90075569650799</v>
      </c>
      <c r="H26" s="21">
        <f t="shared" si="11"/>
        <v>42.327466631857483</v>
      </c>
      <c r="I26" s="68"/>
      <c r="J26" s="18">
        <v>877.9948411464577</v>
      </c>
      <c r="K26" s="18">
        <v>904.88757091674097</v>
      </c>
      <c r="L26" s="21">
        <f t="shared" si="12"/>
        <v>103.06297127385938</v>
      </c>
      <c r="M26" s="18">
        <v>624.69345685695396</v>
      </c>
      <c r="N26" s="18">
        <v>399.12475668742098</v>
      </c>
      <c r="O26" s="38">
        <f t="shared" si="8"/>
        <v>63.891297772759437</v>
      </c>
      <c r="P26" s="68"/>
      <c r="Q26" s="18">
        <v>1000.52778180529</v>
      </c>
      <c r="R26" s="18">
        <v>756.033030660127</v>
      </c>
      <c r="S26" s="38">
        <f t="shared" si="13"/>
        <v>75.563422066700454</v>
      </c>
      <c r="T26" s="68"/>
      <c r="U26" s="18">
        <v>981.40060129098094</v>
      </c>
      <c r="V26" s="18">
        <v>667.08062943927496</v>
      </c>
      <c r="W26" s="38">
        <f t="shared" si="10"/>
        <v>67.97230698267002</v>
      </c>
      <c r="X26" s="68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1:40">
      <c r="A27" s="65" t="s">
        <v>16</v>
      </c>
      <c r="B27" s="58" t="s">
        <v>7</v>
      </c>
      <c r="C27" s="43">
        <v>70</v>
      </c>
      <c r="D27" s="45">
        <v>88</v>
      </c>
      <c r="E27" s="18">
        <v>28.545454545454501</v>
      </c>
      <c r="F27" s="18">
        <v>917.46405175869904</v>
      </c>
      <c r="G27" s="18">
        <v>442.06715854448697</v>
      </c>
      <c r="H27" s="21">
        <f t="shared" ref="H27:H35" si="14">G27/F27*100</f>
        <v>48.183594517636145</v>
      </c>
      <c r="I27" s="66">
        <f>MEDIAN(H27:H38)</f>
        <v>99.157505033207059</v>
      </c>
      <c r="J27" s="18">
        <v>947.96862294596269</v>
      </c>
      <c r="K27" s="18">
        <v>69.249106721503608</v>
      </c>
      <c r="L27" s="21">
        <f t="shared" ref="L27:L38" si="15">K27/J27*100</f>
        <v>7.3049998750276179</v>
      </c>
      <c r="M27" s="18">
        <v>545.02725555035295</v>
      </c>
      <c r="N27" s="18">
        <v>0</v>
      </c>
      <c r="O27" s="38">
        <f t="shared" ref="O27:O35" si="16">N27/M27*100</f>
        <v>0</v>
      </c>
      <c r="P27" s="66">
        <f>MEDIAN(O27:O38)</f>
        <v>6.4808381130433803</v>
      </c>
      <c r="Q27" s="18">
        <v>1122.0177550573301</v>
      </c>
      <c r="R27" s="18">
        <v>952.968489916321</v>
      </c>
      <c r="S27" s="38">
        <f t="shared" ref="S27:S35" si="17">R27/Q27*100</f>
        <v>84.933458995720486</v>
      </c>
      <c r="T27" s="66">
        <f>MEDIAN(S27:S38)</f>
        <v>97.071888830531066</v>
      </c>
      <c r="U27" s="18">
        <v>1075.7290489125401</v>
      </c>
      <c r="V27" s="18">
        <v>1162.0766080446699</v>
      </c>
      <c r="W27" s="38">
        <f>V27/U27*100</f>
        <v>108.02688736716919</v>
      </c>
      <c r="X27" s="66">
        <f>MEDIAN(W27:W38)</f>
        <v>101.80533952445217</v>
      </c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</row>
    <row r="28" spans="1:40">
      <c r="A28" s="65"/>
      <c r="B28" s="58"/>
      <c r="C28" s="43">
        <v>72</v>
      </c>
      <c r="D28" s="45">
        <v>88</v>
      </c>
      <c r="E28" s="18">
        <v>28.545454545454501</v>
      </c>
      <c r="F28" s="18">
        <v>694.33613553271903</v>
      </c>
      <c r="G28" s="18">
        <v>357.52452864574502</v>
      </c>
      <c r="H28" s="21">
        <f t="shared" si="14"/>
        <v>51.491562998005236</v>
      </c>
      <c r="I28" s="67"/>
      <c r="J28" s="18">
        <v>784.54178477142011</v>
      </c>
      <c r="K28" s="18">
        <v>929.62272120005991</v>
      </c>
      <c r="L28" s="21">
        <f t="shared" si="15"/>
        <v>118.49244224396662</v>
      </c>
      <c r="M28" s="18">
        <v>654.06416762520098</v>
      </c>
      <c r="N28" s="18">
        <v>0</v>
      </c>
      <c r="O28" s="38">
        <f t="shared" si="16"/>
        <v>0</v>
      </c>
      <c r="P28" s="67"/>
      <c r="Q28" s="18">
        <v>1047.9944292868299</v>
      </c>
      <c r="R28" s="18">
        <v>1017.30798734747</v>
      </c>
      <c r="S28" s="38">
        <f t="shared" si="17"/>
        <v>97.071888830531066</v>
      </c>
      <c r="T28" s="67"/>
      <c r="U28" s="18">
        <v>1092.69640617093</v>
      </c>
      <c r="V28" s="18">
        <v>1079.5657427086201</v>
      </c>
      <c r="W28" s="38">
        <f t="shared" ref="W28:W38" si="18">V28/U28*100</f>
        <v>98.798324640938191</v>
      </c>
      <c r="X28" s="67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</row>
    <row r="29" spans="1:40">
      <c r="A29" s="65"/>
      <c r="B29" s="58"/>
      <c r="C29" s="43">
        <v>74</v>
      </c>
      <c r="D29" s="45">
        <v>88</v>
      </c>
      <c r="E29" s="18">
        <v>28.545454545454501</v>
      </c>
      <c r="F29" s="18">
        <v>618.68868875490398</v>
      </c>
      <c r="G29" s="18">
        <v>779.35670515685104</v>
      </c>
      <c r="H29" s="21">
        <f t="shared" si="14"/>
        <v>125.96912135653999</v>
      </c>
      <c r="I29" s="67"/>
      <c r="J29" s="18">
        <v>1069.7168266695408</v>
      </c>
      <c r="K29" s="18">
        <v>1062.1055365473783</v>
      </c>
      <c r="L29" s="21">
        <f t="shared" si="15"/>
        <v>99.288476171225653</v>
      </c>
      <c r="M29" s="18">
        <v>689.34455332852701</v>
      </c>
      <c r="N29" s="18">
        <v>12.4224121637466</v>
      </c>
      <c r="O29" s="38">
        <f t="shared" si="16"/>
        <v>1.8020614080091732</v>
      </c>
      <c r="P29" s="67"/>
      <c r="Q29" s="18">
        <v>984.30500940341699</v>
      </c>
      <c r="R29" s="18">
        <v>1005.65449360301</v>
      </c>
      <c r="S29" s="38">
        <f t="shared" si="17"/>
        <v>102.168990708737</v>
      </c>
      <c r="T29" s="67"/>
      <c r="U29" s="18">
        <v>1112.33395722212</v>
      </c>
      <c r="V29" s="18">
        <v>1161.7884486042201</v>
      </c>
      <c r="W29" s="38">
        <f t="shared" si="18"/>
        <v>104.44601111572686</v>
      </c>
      <c r="X29" s="67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</row>
    <row r="30" spans="1:40">
      <c r="A30" s="65"/>
      <c r="B30" s="58"/>
      <c r="C30" s="43">
        <v>76</v>
      </c>
      <c r="D30" s="45">
        <v>88</v>
      </c>
      <c r="E30" s="18">
        <v>28.545454545454501</v>
      </c>
      <c r="F30" s="18">
        <v>874.12268614058996</v>
      </c>
      <c r="G30" s="18">
        <v>866.32214678776199</v>
      </c>
      <c r="H30" s="21">
        <f t="shared" si="14"/>
        <v>99.107615043459319</v>
      </c>
      <c r="I30" s="67"/>
      <c r="J30" s="18">
        <v>1117.1154545087347</v>
      </c>
      <c r="K30" s="18">
        <v>988.9083009383661</v>
      </c>
      <c r="L30" s="21">
        <f t="shared" si="15"/>
        <v>88.523374817444505</v>
      </c>
      <c r="M30" s="18">
        <v>718.60260238041201</v>
      </c>
      <c r="N30" s="18">
        <v>29.617028278845201</v>
      </c>
      <c r="O30" s="38">
        <f t="shared" si="16"/>
        <v>4.1214752327276729</v>
      </c>
      <c r="P30" s="67"/>
      <c r="Q30" s="18">
        <v>1136.0018228940601</v>
      </c>
      <c r="R30" s="18">
        <v>1093.03646542353</v>
      </c>
      <c r="S30" s="38">
        <f t="shared" si="17"/>
        <v>96.217844319908551</v>
      </c>
      <c r="T30" s="67"/>
      <c r="U30" s="18">
        <v>1051.1687986233501</v>
      </c>
      <c r="V30" s="18">
        <v>1067.01842634933</v>
      </c>
      <c r="W30" s="38">
        <f t="shared" si="18"/>
        <v>101.5078099489575</v>
      </c>
      <c r="X30" s="67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</row>
    <row r="31" spans="1:40">
      <c r="A31" s="65"/>
      <c r="B31" s="58"/>
      <c r="C31" s="43">
        <v>78</v>
      </c>
      <c r="D31" s="45">
        <v>88</v>
      </c>
      <c r="E31" s="18">
        <v>28.545454545454501</v>
      </c>
      <c r="F31" s="18">
        <v>793.55384735776704</v>
      </c>
      <c r="G31" s="18">
        <v>743.18686337181202</v>
      </c>
      <c r="H31" s="21">
        <f t="shared" si="14"/>
        <v>93.652984715069053</v>
      </c>
      <c r="I31" s="67"/>
      <c r="J31" s="18">
        <v>1022.0364849178238</v>
      </c>
      <c r="K31" s="18">
        <v>1016.9606715478219</v>
      </c>
      <c r="L31" s="21">
        <f t="shared" si="15"/>
        <v>99.503362801142075</v>
      </c>
      <c r="M31" s="18">
        <v>744.09717454647603</v>
      </c>
      <c r="N31" s="18">
        <v>48.618659886841201</v>
      </c>
      <c r="O31" s="38">
        <f t="shared" si="16"/>
        <v>6.5339127132788892</v>
      </c>
      <c r="P31" s="67"/>
      <c r="Q31" s="18">
        <v>1027.1634063844899</v>
      </c>
      <c r="R31" s="18">
        <v>910.37400226586703</v>
      </c>
      <c r="S31" s="38">
        <f t="shared" si="17"/>
        <v>88.62990996440287</v>
      </c>
      <c r="T31" s="67"/>
      <c r="U31" s="18">
        <v>1047.61432157537</v>
      </c>
      <c r="V31" s="18">
        <v>918.67067372926704</v>
      </c>
      <c r="W31" s="38">
        <f t="shared" si="18"/>
        <v>87.691687180049087</v>
      </c>
      <c r="X31" s="67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</row>
    <row r="32" spans="1:40">
      <c r="A32" s="65"/>
      <c r="B32" s="58"/>
      <c r="C32" s="43">
        <v>80</v>
      </c>
      <c r="D32" s="45">
        <v>88</v>
      </c>
      <c r="E32" s="18">
        <v>28.545454545454501</v>
      </c>
      <c r="F32" s="18">
        <v>712.00989826929299</v>
      </c>
      <c r="G32" s="18">
        <v>734.737082526721</v>
      </c>
      <c r="H32" s="21">
        <f t="shared" si="14"/>
        <v>103.1919758858229</v>
      </c>
      <c r="I32" s="67"/>
      <c r="J32" s="18">
        <v>929.35151293618628</v>
      </c>
      <c r="K32" s="18">
        <v>918.87757659144449</v>
      </c>
      <c r="L32" s="21">
        <f t="shared" si="15"/>
        <v>98.872984419893982</v>
      </c>
      <c r="M32" s="18">
        <v>714.83080771235495</v>
      </c>
      <c r="N32" s="18">
        <v>39.504716378145403</v>
      </c>
      <c r="O32" s="38">
        <f t="shared" si="16"/>
        <v>5.5264428941683139</v>
      </c>
      <c r="P32" s="67"/>
      <c r="Q32" s="18">
        <v>895.74054728070496</v>
      </c>
      <c r="R32" s="18">
        <v>913.86827629593097</v>
      </c>
      <c r="S32" s="38">
        <f t="shared" si="17"/>
        <v>102.02377006045538</v>
      </c>
      <c r="T32" s="67"/>
      <c r="U32" s="18">
        <v>888.49020535387501</v>
      </c>
      <c r="V32" s="18">
        <v>915.98326435514196</v>
      </c>
      <c r="W32" s="38">
        <f t="shared" si="18"/>
        <v>103.09435701548526</v>
      </c>
      <c r="X32" s="67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</row>
    <row r="33" spans="1:40">
      <c r="A33" s="65"/>
      <c r="B33" s="58"/>
      <c r="C33" s="43">
        <v>84</v>
      </c>
      <c r="D33" s="45">
        <v>88</v>
      </c>
      <c r="E33" s="18">
        <v>28.545454545454501</v>
      </c>
      <c r="F33" s="18">
        <v>833.22418207574799</v>
      </c>
      <c r="G33" s="18">
        <v>872.84631289822005</v>
      </c>
      <c r="H33" s="21">
        <f t="shared" si="14"/>
        <v>104.75527855225761</v>
      </c>
      <c r="I33" s="67"/>
      <c r="J33" s="18">
        <v>1067.8346340079715</v>
      </c>
      <c r="K33" s="18">
        <v>1152.7776422942522</v>
      </c>
      <c r="L33" s="21">
        <f t="shared" si="15"/>
        <v>107.95469687731129</v>
      </c>
      <c r="M33" s="18">
        <v>711.79692638033805</v>
      </c>
      <c r="N33" s="18">
        <v>66.391129110106604</v>
      </c>
      <c r="O33" s="38">
        <f t="shared" si="16"/>
        <v>9.3272570658209748</v>
      </c>
      <c r="P33" s="67"/>
      <c r="Q33" s="18">
        <v>1067.3707994706399</v>
      </c>
      <c r="R33" s="18">
        <v>1037.3701529489599</v>
      </c>
      <c r="S33" s="38">
        <f t="shared" si="17"/>
        <v>97.189294803965154</v>
      </c>
      <c r="T33" s="67"/>
      <c r="U33" s="18">
        <v>933.72495898828799</v>
      </c>
      <c r="V33" s="18">
        <v>953.35997262934404</v>
      </c>
      <c r="W33" s="38">
        <f t="shared" si="18"/>
        <v>102.10286909994683</v>
      </c>
      <c r="X33" s="67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</row>
    <row r="34" spans="1:40">
      <c r="A34" s="65"/>
      <c r="B34" s="58"/>
      <c r="C34" s="43">
        <v>88</v>
      </c>
      <c r="D34" s="45">
        <v>88</v>
      </c>
      <c r="E34" s="18">
        <v>28.545454545454501</v>
      </c>
      <c r="F34" s="18">
        <v>482.45768460679801</v>
      </c>
      <c r="G34" s="18">
        <v>672.91370267670902</v>
      </c>
      <c r="H34" s="21">
        <f t="shared" si="14"/>
        <v>139.47621193455177</v>
      </c>
      <c r="I34" s="67"/>
      <c r="J34" s="18">
        <v>1020.1845194512085</v>
      </c>
      <c r="K34" s="18">
        <v>1045.1308172041524</v>
      </c>
      <c r="L34" s="21">
        <f t="shared" si="15"/>
        <v>102.4452731125898</v>
      </c>
      <c r="M34" s="18">
        <v>702.22800347105397</v>
      </c>
      <c r="N34" s="18">
        <v>69.1113494384999</v>
      </c>
      <c r="O34" s="38">
        <f t="shared" si="16"/>
        <v>9.8417250660595013</v>
      </c>
      <c r="P34" s="67"/>
      <c r="Q34" s="18">
        <v>919.99008537933798</v>
      </c>
      <c r="R34" s="18">
        <v>919.08606287513805</v>
      </c>
      <c r="S34" s="38">
        <f t="shared" si="17"/>
        <v>99.901735625354362</v>
      </c>
      <c r="T34" s="67"/>
      <c r="U34" s="18">
        <v>821.07118122058705</v>
      </c>
      <c r="V34" s="18">
        <v>849.41630070850999</v>
      </c>
      <c r="W34" s="38">
        <f t="shared" si="18"/>
        <v>103.45221219989547</v>
      </c>
      <c r="X34" s="67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</row>
    <row r="35" spans="1:40">
      <c r="A35" s="65"/>
      <c r="B35" s="58"/>
      <c r="C35" s="43">
        <v>89</v>
      </c>
      <c r="D35" s="45">
        <v>88</v>
      </c>
      <c r="E35" s="18">
        <v>28.545454545454501</v>
      </c>
      <c r="F35" s="18">
        <v>741.17802968594401</v>
      </c>
      <c r="G35" s="18">
        <v>646.33577590488403</v>
      </c>
      <c r="H35" s="21">
        <f t="shared" si="14"/>
        <v>87.203849819827084</v>
      </c>
      <c r="I35" s="67"/>
      <c r="J35" s="18">
        <v>1042.1886087676139</v>
      </c>
      <c r="K35" s="18">
        <v>1078.1253212771251</v>
      </c>
      <c r="L35" s="21">
        <f t="shared" si="15"/>
        <v>103.44819663227813</v>
      </c>
      <c r="M35" s="18">
        <v>935.32411667318797</v>
      </c>
      <c r="N35" s="18">
        <v>60.616841833842301</v>
      </c>
      <c r="O35" s="38">
        <f t="shared" si="16"/>
        <v>6.4808381130433803</v>
      </c>
      <c r="P35" s="67"/>
      <c r="Q35" s="18">
        <v>900.81736808769995</v>
      </c>
      <c r="R35" s="18">
        <v>760.19512036062304</v>
      </c>
      <c r="S35" s="38">
        <f t="shared" si="17"/>
        <v>84.389483072956637</v>
      </c>
      <c r="T35" s="67"/>
      <c r="U35" s="18">
        <v>923.27254701418099</v>
      </c>
      <c r="V35" s="18">
        <v>796.45779447516895</v>
      </c>
      <c r="W35" s="38">
        <f t="shared" si="18"/>
        <v>86.264646019301139</v>
      </c>
      <c r="X35" s="67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</row>
    <row r="36" spans="1:40">
      <c r="A36" s="65"/>
      <c r="B36" s="58"/>
      <c r="C36" s="43">
        <v>90</v>
      </c>
      <c r="D36" s="45">
        <v>88</v>
      </c>
      <c r="E36" s="18">
        <v>28.545454545454501</v>
      </c>
      <c r="F36" s="18"/>
      <c r="G36" s="18"/>
      <c r="H36" s="21"/>
      <c r="I36" s="67"/>
      <c r="J36" s="18">
        <v>1111.5917613843042</v>
      </c>
      <c r="K36" s="18">
        <v>1110.2648553487481</v>
      </c>
      <c r="L36" s="21">
        <f t="shared" si="15"/>
        <v>99.880630094459903</v>
      </c>
      <c r="M36" s="18"/>
      <c r="N36" s="18"/>
      <c r="O36" s="38"/>
      <c r="P36" s="67"/>
      <c r="Q36" s="18"/>
      <c r="R36" s="18"/>
      <c r="S36" s="38"/>
      <c r="T36" s="67"/>
      <c r="U36" s="18">
        <v>883.53211569906898</v>
      </c>
      <c r="V36" s="18">
        <v>637.32997127800002</v>
      </c>
      <c r="W36" s="38">
        <f t="shared" si="18"/>
        <v>72.134329918922219</v>
      </c>
      <c r="X36" s="67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</row>
    <row r="37" spans="1:40">
      <c r="A37" s="65"/>
      <c r="B37" s="58"/>
      <c r="C37" s="43">
        <v>91</v>
      </c>
      <c r="D37" s="45">
        <v>88</v>
      </c>
      <c r="E37" s="18">
        <v>28.545454545454501</v>
      </c>
      <c r="F37" s="18">
        <v>811.99091514576196</v>
      </c>
      <c r="G37" s="18">
        <v>805.14993255484296</v>
      </c>
      <c r="H37" s="21">
        <f t="shared" ref="H37:H38" si="19">G37/F37*100</f>
        <v>99.157505033207059</v>
      </c>
      <c r="I37" s="67"/>
      <c r="J37" s="18">
        <v>1142.1772874939629</v>
      </c>
      <c r="K37" s="18">
        <v>1201.228549869285</v>
      </c>
      <c r="L37" s="21">
        <f t="shared" si="15"/>
        <v>105.1700609898211</v>
      </c>
      <c r="M37" s="18">
        <v>770.59358965577906</v>
      </c>
      <c r="N37" s="18">
        <v>83.523200650857007</v>
      </c>
      <c r="O37" s="38">
        <f t="shared" ref="O37:O38" si="20">N37/M37*100</f>
        <v>10.838813321580638</v>
      </c>
      <c r="P37" s="67"/>
      <c r="Q37" s="18">
        <v>1093.8253477107701</v>
      </c>
      <c r="R37" s="18">
        <v>1086.4224663320001</v>
      </c>
      <c r="S37" s="38">
        <f t="shared" ref="S37:S38" si="21">R37/Q37*100</f>
        <v>99.323211754576434</v>
      </c>
      <c r="T37" s="67"/>
      <c r="U37" s="18">
        <v>926.36460253855</v>
      </c>
      <c r="V37" s="18">
        <v>867.80096947356606</v>
      </c>
      <c r="W37" s="38">
        <f t="shared" si="18"/>
        <v>93.678122749455241</v>
      </c>
      <c r="X37" s="67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</row>
    <row r="38" spans="1:40">
      <c r="A38" s="65"/>
      <c r="B38" s="58"/>
      <c r="C38" s="43">
        <v>92</v>
      </c>
      <c r="D38" s="45">
        <v>88</v>
      </c>
      <c r="E38" s="18">
        <v>28.545454545454501</v>
      </c>
      <c r="F38" s="18">
        <v>667.34356213165097</v>
      </c>
      <c r="G38" s="18">
        <v>710.38944937920496</v>
      </c>
      <c r="H38" s="21">
        <f t="shared" si="19"/>
        <v>106.45033378460344</v>
      </c>
      <c r="I38" s="68"/>
      <c r="J38" s="18">
        <v>1020.3206818232049</v>
      </c>
      <c r="K38" s="18">
        <v>1039.7413041491416</v>
      </c>
      <c r="L38" s="21">
        <f t="shared" si="15"/>
        <v>101.90338416851787</v>
      </c>
      <c r="M38" s="18">
        <v>788.83207866360704</v>
      </c>
      <c r="N38" s="18">
        <v>53.890617815452202</v>
      </c>
      <c r="O38" s="38">
        <f t="shared" si="20"/>
        <v>6.8316970459353685</v>
      </c>
      <c r="P38" s="68"/>
      <c r="Q38" s="18">
        <v>1149.6004763475601</v>
      </c>
      <c r="R38" s="18">
        <v>1040.87560787556</v>
      </c>
      <c r="S38" s="38">
        <f t="shared" si="21"/>
        <v>90.542377920942243</v>
      </c>
      <c r="T38" s="68"/>
      <c r="U38" s="18">
        <v>834.35318490418501</v>
      </c>
      <c r="V38" s="18">
        <v>864.50295981846102</v>
      </c>
      <c r="W38" s="38">
        <f t="shared" si="18"/>
        <v>103.61355064734825</v>
      </c>
      <c r="X38" s="68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</row>
    <row r="39" spans="1:40">
      <c r="A39" s="25"/>
      <c r="B39" s="25"/>
      <c r="C39" s="25"/>
      <c r="D39" s="25"/>
      <c r="E39" s="25"/>
      <c r="F39" s="25"/>
      <c r="G39" s="25"/>
      <c r="H39" s="27"/>
      <c r="I39" s="27"/>
      <c r="J39" s="32"/>
      <c r="K39" s="32"/>
      <c r="L39" s="33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</row>
    <row r="40" spans="1:40">
      <c r="A40" s="25"/>
      <c r="B40" s="25"/>
      <c r="C40" s="25"/>
      <c r="D40" s="25"/>
      <c r="E40" s="25"/>
      <c r="F40" s="25"/>
      <c r="G40" s="25"/>
      <c r="H40" s="27"/>
      <c r="I40" s="27"/>
      <c r="J40" s="32"/>
      <c r="K40" s="32"/>
      <c r="L40" s="33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</row>
    <row r="41" spans="1:40">
      <c r="A41" s="25"/>
      <c r="B41" s="25"/>
      <c r="C41" s="25"/>
      <c r="D41" s="25"/>
      <c r="E41" s="25"/>
      <c r="F41" s="25"/>
      <c r="G41" s="25"/>
      <c r="H41" s="27"/>
      <c r="I41" s="27"/>
      <c r="J41" s="32"/>
      <c r="K41" s="32"/>
      <c r="L41" s="33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</row>
    <row r="42" spans="1:40">
      <c r="A42" s="25"/>
      <c r="B42" s="25"/>
      <c r="C42" s="25"/>
      <c r="D42" s="25"/>
      <c r="E42" s="25"/>
      <c r="F42" s="28"/>
      <c r="G42" s="28"/>
      <c r="H42" s="27"/>
      <c r="I42" s="27"/>
      <c r="J42" s="32"/>
      <c r="K42" s="32"/>
      <c r="L42" s="33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</row>
    <row r="43" spans="1:40">
      <c r="A43" s="25"/>
      <c r="B43" s="25"/>
      <c r="C43" s="25"/>
      <c r="D43" s="25"/>
      <c r="E43" s="25"/>
      <c r="F43" s="28"/>
      <c r="G43" s="28"/>
      <c r="H43" s="27"/>
      <c r="I43" s="27"/>
      <c r="J43" s="32"/>
      <c r="K43" s="32"/>
      <c r="L43" s="33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</row>
    <row r="44" spans="1:40">
      <c r="A44" s="25"/>
      <c r="B44" s="25"/>
      <c r="C44" s="25"/>
      <c r="D44" s="25"/>
      <c r="E44" s="25"/>
      <c r="F44" s="28"/>
      <c r="G44" s="28"/>
      <c r="H44" s="27"/>
      <c r="I44" s="27"/>
      <c r="J44" s="32"/>
      <c r="K44" s="32"/>
      <c r="L44" s="33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</row>
    <row r="45" spans="1:40">
      <c r="A45" s="25"/>
      <c r="B45" s="25"/>
      <c r="C45" s="25"/>
      <c r="D45" s="25"/>
      <c r="E45" s="25"/>
      <c r="F45" s="28"/>
      <c r="G45" s="28"/>
      <c r="H45" s="27"/>
      <c r="I45" s="27"/>
      <c r="J45" s="32"/>
      <c r="K45" s="32"/>
      <c r="L45" s="33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</row>
    <row r="46" spans="1:40">
      <c r="A46" s="25"/>
      <c r="B46" s="25"/>
      <c r="C46" s="25"/>
      <c r="D46" s="25"/>
      <c r="E46" s="25"/>
      <c r="F46" s="28"/>
      <c r="G46" s="28"/>
      <c r="H46" s="27"/>
      <c r="I46" s="27"/>
      <c r="J46" s="32"/>
      <c r="K46" s="32"/>
      <c r="L46" s="33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</row>
    <row r="47" spans="1:40">
      <c r="A47" s="25"/>
      <c r="B47" s="25"/>
      <c r="C47" s="25"/>
      <c r="D47" s="25"/>
      <c r="E47" s="25"/>
      <c r="F47" s="28"/>
      <c r="G47" s="28"/>
      <c r="H47" s="27"/>
      <c r="I47" s="27"/>
      <c r="J47" s="32"/>
      <c r="K47" s="32"/>
      <c r="L47" s="33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</row>
    <row r="48" spans="1:40">
      <c r="A48" s="25"/>
      <c r="B48" s="25"/>
      <c r="C48" s="25"/>
      <c r="D48" s="25"/>
      <c r="E48" s="25"/>
      <c r="F48" s="28"/>
      <c r="G48" s="28"/>
      <c r="H48" s="27"/>
      <c r="I48" s="27"/>
      <c r="J48" s="32"/>
      <c r="K48" s="32"/>
      <c r="L48" s="33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</row>
    <row r="49" spans="1:40">
      <c r="A49" s="25"/>
      <c r="B49" s="25"/>
      <c r="C49" s="25"/>
      <c r="D49" s="25"/>
      <c r="E49" s="25"/>
      <c r="F49" s="28"/>
      <c r="G49" s="28"/>
      <c r="H49" s="27"/>
      <c r="I49" s="27"/>
      <c r="J49" s="32"/>
      <c r="K49" s="32"/>
      <c r="L49" s="33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</row>
    <row r="50" spans="1:40">
      <c r="A50" s="25"/>
      <c r="B50" s="25"/>
      <c r="C50" s="25"/>
      <c r="D50" s="25"/>
      <c r="E50" s="25"/>
      <c r="F50" s="28"/>
      <c r="G50" s="28"/>
      <c r="H50" s="27"/>
      <c r="I50" s="27"/>
      <c r="J50" s="32"/>
      <c r="K50" s="32"/>
      <c r="L50" s="33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</row>
    <row r="51" spans="1:40">
      <c r="A51" s="25"/>
      <c r="B51" s="25"/>
      <c r="C51" s="25"/>
      <c r="D51" s="25"/>
      <c r="E51" s="25"/>
      <c r="F51" s="28"/>
      <c r="G51" s="28"/>
      <c r="H51" s="27"/>
      <c r="I51" s="27"/>
      <c r="J51" s="32"/>
      <c r="K51" s="32"/>
      <c r="L51" s="33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</row>
    <row r="52" spans="1:40">
      <c r="A52" s="25"/>
      <c r="B52" s="25"/>
      <c r="C52" s="25"/>
      <c r="D52" s="25"/>
      <c r="E52" s="25"/>
      <c r="F52" s="28"/>
      <c r="G52" s="28"/>
      <c r="H52" s="27"/>
      <c r="I52" s="27"/>
      <c r="J52" s="32"/>
      <c r="K52" s="32"/>
      <c r="L52" s="33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spans="1:40">
      <c r="A53" s="25"/>
      <c r="B53" s="25"/>
      <c r="C53" s="25"/>
      <c r="D53" s="25"/>
      <c r="E53" s="25"/>
      <c r="F53" s="28"/>
      <c r="G53" s="28"/>
      <c r="H53" s="27"/>
      <c r="I53" s="27"/>
      <c r="J53" s="32"/>
      <c r="K53" s="32"/>
      <c r="L53" s="33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</row>
    <row r="54" spans="1:40">
      <c r="A54" s="25"/>
      <c r="B54" s="25"/>
      <c r="C54" s="25"/>
      <c r="D54" s="25"/>
      <c r="E54" s="25"/>
      <c r="F54" s="28"/>
      <c r="G54" s="28"/>
      <c r="H54" s="27"/>
      <c r="I54" s="27"/>
      <c r="J54" s="32"/>
      <c r="K54" s="32"/>
      <c r="L54" s="33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</row>
    <row r="55" spans="1:40">
      <c r="A55" s="25"/>
      <c r="B55" s="25"/>
      <c r="C55" s="25"/>
      <c r="D55" s="25"/>
      <c r="E55" s="25"/>
      <c r="F55" s="28"/>
      <c r="G55" s="28"/>
      <c r="H55" s="27"/>
      <c r="I55" s="27"/>
      <c r="J55" s="32"/>
      <c r="K55" s="32"/>
      <c r="L55" s="33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</row>
    <row r="56" spans="1:40">
      <c r="A56" s="25"/>
      <c r="B56" s="25"/>
      <c r="C56" s="25"/>
      <c r="D56" s="25"/>
      <c r="E56" s="25"/>
      <c r="F56" s="28"/>
      <c r="G56" s="28"/>
      <c r="H56" s="27"/>
      <c r="I56" s="27"/>
      <c r="J56" s="32"/>
      <c r="K56" s="32"/>
      <c r="L56" s="33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</row>
    <row r="57" spans="1:40">
      <c r="A57" s="25"/>
      <c r="B57" s="25"/>
      <c r="C57" s="25"/>
      <c r="D57" s="25"/>
      <c r="E57" s="25"/>
      <c r="F57" s="28"/>
      <c r="G57" s="28"/>
      <c r="H57" s="27"/>
      <c r="I57" s="27"/>
      <c r="J57" s="32"/>
      <c r="K57" s="32"/>
      <c r="L57" s="33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</row>
    <row r="58" spans="1:40">
      <c r="A58" s="25"/>
      <c r="B58" s="25"/>
      <c r="C58" s="25"/>
      <c r="D58" s="25"/>
      <c r="E58" s="25"/>
      <c r="F58" s="28"/>
      <c r="G58" s="28"/>
      <c r="H58" s="27"/>
      <c r="I58" s="27"/>
      <c r="J58" s="32"/>
      <c r="K58" s="32"/>
      <c r="L58" s="33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</row>
    <row r="59" spans="1:40">
      <c r="A59" s="25"/>
      <c r="B59" s="25"/>
      <c r="C59" s="25"/>
      <c r="D59" s="25"/>
      <c r="E59" s="25"/>
      <c r="F59" s="28"/>
      <c r="G59" s="28"/>
      <c r="H59" s="27"/>
      <c r="I59" s="27"/>
      <c r="J59" s="32"/>
      <c r="K59" s="32"/>
      <c r="L59" s="33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</row>
    <row r="60" spans="1:40">
      <c r="A60" s="25"/>
      <c r="B60" s="25"/>
      <c r="C60" s="25"/>
      <c r="D60" s="25"/>
      <c r="E60" s="25"/>
      <c r="F60" s="28"/>
      <c r="G60" s="28"/>
      <c r="H60" s="27"/>
      <c r="I60" s="27"/>
      <c r="J60" s="32"/>
      <c r="K60" s="32"/>
      <c r="L60" s="33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</row>
    <row r="61" spans="1:40">
      <c r="A61" s="25"/>
      <c r="B61" s="25"/>
      <c r="C61" s="25"/>
      <c r="D61" s="25"/>
      <c r="E61" s="25"/>
      <c r="F61" s="28"/>
      <c r="G61" s="28"/>
      <c r="H61" s="27"/>
      <c r="I61" s="27"/>
      <c r="J61" s="32"/>
      <c r="K61" s="32"/>
      <c r="L61" s="33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</row>
    <row r="62" spans="1:40">
      <c r="A62" s="25"/>
      <c r="B62" s="25"/>
      <c r="C62" s="25"/>
      <c r="D62" s="25"/>
      <c r="E62" s="25"/>
      <c r="F62" s="28"/>
      <c r="G62" s="28"/>
      <c r="H62" s="27"/>
      <c r="I62" s="27"/>
      <c r="J62" s="32"/>
      <c r="K62" s="32"/>
      <c r="L62" s="33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</row>
    <row r="63" spans="1:40">
      <c r="A63" s="25"/>
      <c r="B63" s="25"/>
      <c r="C63" s="25"/>
      <c r="D63" s="25"/>
      <c r="E63" s="25"/>
      <c r="F63" s="28"/>
      <c r="G63" s="28"/>
      <c r="H63" s="27"/>
      <c r="I63" s="27"/>
      <c r="J63" s="32"/>
      <c r="K63" s="32"/>
      <c r="L63" s="33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</row>
    <row r="64" spans="1:40">
      <c r="A64" s="25"/>
      <c r="B64" s="25"/>
      <c r="C64" s="25"/>
      <c r="D64" s="25"/>
      <c r="E64" s="25"/>
      <c r="F64" s="28"/>
      <c r="G64" s="28"/>
      <c r="H64" s="27"/>
      <c r="I64" s="27"/>
      <c r="J64" s="32"/>
      <c r="K64" s="32"/>
      <c r="L64" s="33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</row>
    <row r="65" spans="1:40">
      <c r="A65" s="25"/>
      <c r="B65" s="25"/>
      <c r="C65" s="25"/>
      <c r="D65" s="25"/>
      <c r="E65" s="25"/>
      <c r="F65" s="28"/>
      <c r="G65" s="28"/>
      <c r="H65" s="27"/>
      <c r="I65" s="27"/>
      <c r="J65" s="32"/>
      <c r="K65" s="32"/>
      <c r="L65" s="33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</row>
    <row r="66" spans="1:40">
      <c r="A66" s="25"/>
      <c r="B66" s="25"/>
      <c r="C66" s="25"/>
      <c r="D66" s="25"/>
      <c r="E66" s="25"/>
      <c r="F66" s="28"/>
      <c r="G66" s="28"/>
      <c r="H66" s="27"/>
      <c r="I66" s="27"/>
      <c r="J66" s="32"/>
      <c r="K66" s="32"/>
      <c r="L66" s="33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</row>
    <row r="67" spans="1:40">
      <c r="A67" s="25"/>
      <c r="B67" s="25"/>
      <c r="C67" s="25"/>
      <c r="D67" s="25"/>
      <c r="E67" s="25"/>
      <c r="F67" s="28"/>
      <c r="G67" s="28"/>
      <c r="H67" s="27"/>
      <c r="I67" s="27"/>
      <c r="J67" s="32"/>
      <c r="K67" s="32"/>
      <c r="L67" s="33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</row>
    <row r="68" spans="1:40">
      <c r="A68" s="25"/>
      <c r="B68" s="25"/>
      <c r="C68" s="25"/>
      <c r="D68" s="25"/>
      <c r="E68" s="25"/>
      <c r="F68" s="28"/>
      <c r="G68" s="28"/>
      <c r="H68" s="27"/>
      <c r="I68" s="27"/>
      <c r="J68" s="32"/>
      <c r="K68" s="32"/>
      <c r="L68" s="33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</row>
    <row r="69" spans="1:40">
      <c r="A69" s="25"/>
      <c r="B69" s="25"/>
      <c r="C69" s="25"/>
      <c r="D69" s="25"/>
      <c r="E69" s="25"/>
      <c r="F69" s="28"/>
      <c r="G69" s="28"/>
      <c r="H69" s="27"/>
      <c r="I69" s="27"/>
      <c r="J69" s="32"/>
      <c r="K69" s="32"/>
      <c r="L69" s="33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</row>
    <row r="70" spans="1:40">
      <c r="A70" s="25"/>
      <c r="B70" s="25"/>
      <c r="C70" s="25"/>
      <c r="D70" s="25"/>
      <c r="E70" s="25"/>
      <c r="F70" s="28"/>
      <c r="G70" s="28"/>
      <c r="H70" s="27"/>
      <c r="I70" s="27"/>
      <c r="J70" s="32"/>
      <c r="K70" s="32"/>
      <c r="L70" s="33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</row>
    <row r="71" spans="1:40">
      <c r="A71" s="25"/>
      <c r="B71" s="25"/>
      <c r="C71" s="25"/>
      <c r="D71" s="25"/>
      <c r="E71" s="25"/>
      <c r="F71" s="28"/>
      <c r="G71" s="28"/>
      <c r="H71" s="27"/>
      <c r="I71" s="27"/>
      <c r="J71" s="32"/>
      <c r="K71" s="32"/>
      <c r="L71" s="33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</row>
    <row r="72" spans="1:40">
      <c r="A72" s="25"/>
      <c r="B72" s="25"/>
      <c r="C72" s="25"/>
      <c r="D72" s="25"/>
      <c r="E72" s="25"/>
      <c r="F72" s="28"/>
      <c r="G72" s="28"/>
      <c r="H72" s="27"/>
      <c r="I72" s="27"/>
      <c r="J72" s="32"/>
      <c r="K72" s="32"/>
      <c r="L72" s="33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</row>
    <row r="73" spans="1:40">
      <c r="A73" s="25"/>
      <c r="B73" s="25"/>
      <c r="C73" s="25"/>
      <c r="D73" s="25"/>
      <c r="E73" s="25"/>
      <c r="F73" s="28"/>
      <c r="G73" s="28"/>
      <c r="H73" s="27"/>
      <c r="I73" s="27"/>
      <c r="J73" s="32"/>
      <c r="K73" s="32"/>
      <c r="L73" s="33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</row>
    <row r="74" spans="1:40">
      <c r="A74" s="25"/>
      <c r="B74" s="25"/>
      <c r="C74" s="25"/>
      <c r="D74" s="25"/>
      <c r="E74" s="25"/>
      <c r="F74" s="28"/>
      <c r="G74" s="28"/>
      <c r="H74" s="27"/>
      <c r="I74" s="27"/>
      <c r="J74" s="32"/>
      <c r="K74" s="32"/>
      <c r="L74" s="33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</row>
    <row r="75" spans="1:40">
      <c r="A75" s="25"/>
      <c r="B75" s="25"/>
      <c r="C75" s="25"/>
      <c r="D75" s="25"/>
      <c r="E75" s="25"/>
      <c r="F75" s="28"/>
      <c r="G75" s="28"/>
      <c r="H75" s="27"/>
      <c r="I75" s="27"/>
      <c r="J75" s="32"/>
      <c r="K75" s="32"/>
      <c r="L75" s="33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</row>
    <row r="76" spans="1:40">
      <c r="A76" s="25"/>
      <c r="B76" s="25"/>
      <c r="C76" s="25"/>
      <c r="D76" s="25"/>
      <c r="E76" s="25"/>
      <c r="F76" s="28"/>
      <c r="G76" s="28"/>
      <c r="H76" s="27"/>
      <c r="I76" s="27"/>
      <c r="J76" s="32"/>
      <c r="K76" s="32"/>
      <c r="L76" s="33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</row>
    <row r="77" spans="1:40">
      <c r="A77" s="25"/>
      <c r="B77" s="25"/>
      <c r="C77" s="25"/>
      <c r="D77" s="25"/>
      <c r="E77" s="25"/>
      <c r="F77" s="28"/>
      <c r="G77" s="28"/>
      <c r="H77" s="27"/>
      <c r="I77" s="27"/>
      <c r="J77" s="32"/>
      <c r="K77" s="32"/>
      <c r="L77" s="33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</row>
    <row r="78" spans="1:40">
      <c r="A78" s="25"/>
      <c r="B78" s="25"/>
      <c r="C78" s="25"/>
      <c r="D78" s="25"/>
      <c r="E78" s="25"/>
      <c r="F78" s="28"/>
      <c r="G78" s="28"/>
      <c r="H78" s="27"/>
      <c r="I78" s="27"/>
      <c r="J78" s="32"/>
      <c r="K78" s="32"/>
      <c r="L78" s="33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</row>
    <row r="79" spans="1:40">
      <c r="A79" s="25"/>
      <c r="B79" s="25"/>
      <c r="C79" s="25"/>
      <c r="D79" s="25"/>
      <c r="E79" s="25"/>
      <c r="F79" s="28"/>
      <c r="G79" s="28"/>
      <c r="H79" s="27"/>
      <c r="I79" s="27"/>
      <c r="J79" s="32"/>
      <c r="K79" s="32"/>
      <c r="L79" s="33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</row>
    <row r="80" spans="1:40">
      <c r="A80" s="25"/>
      <c r="B80" s="25"/>
      <c r="C80" s="25"/>
      <c r="D80" s="25"/>
      <c r="E80" s="25"/>
      <c r="F80" s="28"/>
      <c r="G80" s="28"/>
      <c r="H80" s="27"/>
      <c r="I80" s="27"/>
      <c r="J80" s="32"/>
      <c r="K80" s="32"/>
      <c r="L80" s="33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</row>
    <row r="81" spans="1:40">
      <c r="A81" s="25"/>
      <c r="B81" s="25"/>
      <c r="C81" s="25"/>
      <c r="D81" s="25"/>
      <c r="E81" s="25"/>
      <c r="F81" s="28"/>
      <c r="G81" s="28"/>
      <c r="H81" s="27"/>
      <c r="I81" s="27"/>
      <c r="J81" s="32"/>
      <c r="K81" s="32"/>
      <c r="L81" s="33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</row>
    <row r="82" spans="1:40">
      <c r="A82" s="25"/>
      <c r="B82" s="25"/>
      <c r="C82" s="25"/>
      <c r="D82" s="25"/>
      <c r="E82" s="25"/>
      <c r="F82" s="28"/>
      <c r="G82" s="28"/>
      <c r="H82" s="27"/>
      <c r="I82" s="27"/>
      <c r="J82" s="32"/>
      <c r="K82" s="32"/>
      <c r="L82" s="33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</row>
    <row r="83" spans="1:40">
      <c r="A83" s="25"/>
      <c r="B83" s="25"/>
      <c r="C83" s="25"/>
      <c r="D83" s="25"/>
      <c r="E83" s="25"/>
      <c r="F83" s="28"/>
      <c r="G83" s="28"/>
      <c r="H83" s="27"/>
      <c r="I83" s="27"/>
      <c r="J83" s="32"/>
      <c r="K83" s="32"/>
      <c r="L83" s="33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</row>
    <row r="84" spans="1:40">
      <c r="A84" s="25"/>
      <c r="B84" s="25"/>
      <c r="C84" s="25"/>
      <c r="D84" s="25"/>
      <c r="E84" s="25"/>
      <c r="F84" s="28"/>
      <c r="G84" s="28"/>
      <c r="H84" s="27"/>
      <c r="I84" s="27"/>
      <c r="J84" s="32"/>
      <c r="K84" s="32"/>
      <c r="L84" s="33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</row>
    <row r="85" spans="1:40">
      <c r="A85" s="25"/>
      <c r="B85" s="25"/>
      <c r="C85" s="25"/>
      <c r="D85" s="25"/>
      <c r="E85" s="25"/>
      <c r="F85" s="28"/>
      <c r="G85" s="28"/>
      <c r="H85" s="27"/>
      <c r="I85" s="27"/>
      <c r="J85" s="32"/>
      <c r="K85" s="32"/>
      <c r="L85" s="33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</row>
    <row r="86" spans="1:40">
      <c r="A86" s="25"/>
      <c r="B86" s="25"/>
      <c r="C86" s="25"/>
      <c r="D86" s="25"/>
      <c r="E86" s="25"/>
      <c r="F86" s="28"/>
      <c r="G86" s="28"/>
      <c r="H86" s="27"/>
      <c r="I86" s="27"/>
      <c r="J86" s="32"/>
      <c r="K86" s="32"/>
      <c r="L86" s="33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</row>
    <row r="87" spans="1:40">
      <c r="A87" s="25"/>
      <c r="B87" s="25"/>
      <c r="C87" s="25"/>
      <c r="D87" s="25"/>
      <c r="E87" s="25"/>
      <c r="F87" s="28"/>
      <c r="G87" s="28"/>
      <c r="H87" s="27"/>
      <c r="I87" s="27"/>
      <c r="J87" s="32"/>
      <c r="K87" s="32"/>
      <c r="L87" s="33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</row>
    <row r="88" spans="1:40">
      <c r="A88" s="25"/>
      <c r="B88" s="25"/>
      <c r="C88" s="25"/>
      <c r="D88" s="25"/>
      <c r="E88" s="25"/>
      <c r="F88" s="28"/>
      <c r="G88" s="28"/>
      <c r="H88" s="27"/>
      <c r="I88" s="27"/>
      <c r="J88" s="32"/>
      <c r="K88" s="32"/>
      <c r="L88" s="33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</row>
    <row r="89" spans="1:40">
      <c r="A89" s="25"/>
      <c r="B89" s="25"/>
      <c r="C89" s="25"/>
      <c r="D89" s="25"/>
      <c r="E89" s="25"/>
      <c r="F89" s="28"/>
      <c r="G89" s="28"/>
      <c r="H89" s="27"/>
      <c r="I89" s="27"/>
      <c r="J89" s="32"/>
      <c r="K89" s="32"/>
      <c r="L89" s="33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</row>
    <row r="90" spans="1:40">
      <c r="A90" s="25"/>
      <c r="B90" s="25"/>
      <c r="C90" s="25"/>
      <c r="D90" s="25"/>
      <c r="E90" s="25"/>
      <c r="F90" s="28"/>
      <c r="G90" s="28"/>
      <c r="H90" s="27"/>
      <c r="I90" s="27"/>
      <c r="J90" s="32"/>
      <c r="K90" s="32"/>
      <c r="L90" s="33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</row>
    <row r="91" spans="1:40">
      <c r="A91" s="25"/>
      <c r="B91" s="25"/>
      <c r="C91" s="25"/>
      <c r="D91" s="25"/>
      <c r="E91" s="25"/>
      <c r="F91" s="28"/>
      <c r="G91" s="28"/>
      <c r="H91" s="27"/>
      <c r="I91" s="27"/>
      <c r="J91" s="32"/>
      <c r="K91" s="32"/>
      <c r="L91" s="33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</row>
    <row r="92" spans="1:40">
      <c r="A92" s="25"/>
      <c r="B92" s="25"/>
      <c r="C92" s="25"/>
      <c r="D92" s="25"/>
      <c r="E92" s="25"/>
      <c r="F92" s="28"/>
      <c r="G92" s="28"/>
      <c r="H92" s="27"/>
      <c r="I92" s="27"/>
      <c r="J92" s="32"/>
      <c r="K92" s="32"/>
      <c r="L92" s="33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</row>
    <row r="93" spans="1:40">
      <c r="A93" s="25"/>
      <c r="B93" s="25"/>
      <c r="C93" s="25"/>
      <c r="D93" s="25"/>
      <c r="E93" s="25"/>
      <c r="F93" s="28"/>
      <c r="G93" s="28"/>
      <c r="H93" s="27"/>
      <c r="I93" s="27"/>
      <c r="J93" s="32"/>
      <c r="K93" s="32"/>
      <c r="L93" s="33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</row>
    <row r="94" spans="1:40">
      <c r="A94" s="25"/>
      <c r="B94" s="25"/>
      <c r="C94" s="25"/>
      <c r="D94" s="25"/>
      <c r="E94" s="25"/>
      <c r="F94" s="28"/>
      <c r="G94" s="28"/>
      <c r="H94" s="27"/>
      <c r="I94" s="27"/>
      <c r="J94" s="32"/>
      <c r="K94" s="32"/>
      <c r="L94" s="33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</row>
    <row r="95" spans="1:40">
      <c r="A95" s="25"/>
      <c r="B95" s="25"/>
      <c r="C95" s="25"/>
      <c r="D95" s="25"/>
      <c r="E95" s="25"/>
      <c r="F95" s="28"/>
      <c r="G95" s="28"/>
      <c r="H95" s="27"/>
      <c r="I95" s="27"/>
      <c r="J95" s="32"/>
      <c r="K95" s="32"/>
      <c r="L95" s="33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</row>
    <row r="96" spans="1:40">
      <c r="A96" s="25"/>
      <c r="B96" s="25"/>
      <c r="C96" s="25"/>
      <c r="D96" s="25"/>
      <c r="E96" s="25"/>
      <c r="F96" s="28"/>
      <c r="G96" s="28"/>
      <c r="H96" s="27"/>
      <c r="I96" s="27"/>
      <c r="J96" s="32"/>
      <c r="K96" s="32"/>
      <c r="L96" s="33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</row>
    <row r="97" spans="1:40">
      <c r="A97" s="25"/>
      <c r="B97" s="25"/>
      <c r="C97" s="25"/>
      <c r="D97" s="25"/>
      <c r="E97" s="25"/>
      <c r="F97" s="28"/>
      <c r="G97" s="28"/>
      <c r="H97" s="27"/>
      <c r="I97" s="27"/>
      <c r="J97" s="32"/>
      <c r="K97" s="32"/>
      <c r="L97" s="33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</row>
    <row r="98" spans="1:40">
      <c r="A98" s="25"/>
      <c r="B98" s="25"/>
      <c r="C98" s="25"/>
      <c r="D98" s="25"/>
      <c r="E98" s="25"/>
      <c r="F98" s="28"/>
      <c r="G98" s="28"/>
      <c r="H98" s="27"/>
      <c r="I98" s="27"/>
      <c r="J98" s="32"/>
      <c r="K98" s="32"/>
      <c r="L98" s="33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</row>
    <row r="99" spans="1:40">
      <c r="A99" s="25"/>
      <c r="B99" s="25"/>
      <c r="C99" s="25"/>
      <c r="D99" s="25"/>
      <c r="E99" s="25"/>
      <c r="F99" s="28"/>
      <c r="G99" s="28"/>
      <c r="H99" s="27"/>
      <c r="I99" s="27"/>
      <c r="J99" s="32"/>
      <c r="K99" s="32"/>
      <c r="L99" s="33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</row>
    <row r="100" spans="1:40">
      <c r="A100" s="25"/>
      <c r="B100" s="25"/>
      <c r="C100" s="25"/>
      <c r="D100" s="25"/>
      <c r="E100" s="25"/>
      <c r="F100" s="28"/>
      <c r="G100" s="28"/>
      <c r="H100" s="27"/>
      <c r="I100" s="27"/>
      <c r="J100" s="32"/>
      <c r="K100" s="32"/>
      <c r="L100" s="33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</row>
    <row r="101" spans="1:40">
      <c r="A101" s="25"/>
      <c r="B101" s="25"/>
      <c r="C101" s="25"/>
      <c r="D101" s="25"/>
      <c r="E101" s="25"/>
      <c r="F101" s="28"/>
      <c r="G101" s="28"/>
      <c r="H101" s="27"/>
      <c r="I101" s="27"/>
      <c r="J101" s="32"/>
      <c r="K101" s="32"/>
      <c r="L101" s="33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</row>
    <row r="102" spans="1:40">
      <c r="A102" s="25"/>
      <c r="B102" s="25"/>
      <c r="C102" s="25"/>
      <c r="D102" s="25"/>
      <c r="E102" s="25"/>
      <c r="F102" s="28"/>
      <c r="G102" s="28"/>
      <c r="H102" s="27"/>
      <c r="I102" s="27"/>
      <c r="J102" s="32"/>
      <c r="K102" s="32"/>
      <c r="L102" s="33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</row>
    <row r="103" spans="1:40">
      <c r="A103" s="25"/>
      <c r="B103" s="25"/>
      <c r="C103" s="25"/>
      <c r="D103" s="25"/>
      <c r="E103" s="25"/>
      <c r="F103" s="28"/>
      <c r="G103" s="28"/>
      <c r="H103" s="27"/>
      <c r="I103" s="27"/>
      <c r="J103" s="32"/>
      <c r="K103" s="32"/>
      <c r="L103" s="33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</row>
    <row r="104" spans="1:40">
      <c r="A104" s="25"/>
      <c r="B104" s="25"/>
      <c r="C104" s="25"/>
      <c r="D104" s="25"/>
      <c r="E104" s="25"/>
      <c r="F104" s="28"/>
      <c r="G104" s="28"/>
      <c r="H104" s="27"/>
      <c r="I104" s="27"/>
      <c r="J104" s="32"/>
      <c r="K104" s="32"/>
      <c r="L104" s="33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</row>
    <row r="105" spans="1:40">
      <c r="A105" s="25"/>
      <c r="B105" s="25"/>
      <c r="C105" s="25"/>
      <c r="D105" s="25"/>
      <c r="E105" s="25"/>
      <c r="F105" s="28"/>
      <c r="G105" s="28"/>
      <c r="H105" s="27"/>
      <c r="I105" s="27"/>
      <c r="J105" s="32"/>
      <c r="K105" s="32"/>
      <c r="L105" s="33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</row>
    <row r="106" spans="1:40">
      <c r="A106" s="25"/>
      <c r="B106" s="25"/>
      <c r="C106" s="25"/>
      <c r="D106" s="25"/>
      <c r="E106" s="25"/>
      <c r="F106" s="28"/>
      <c r="G106" s="28"/>
      <c r="H106" s="27"/>
      <c r="I106" s="27"/>
      <c r="J106" s="32"/>
      <c r="K106" s="32"/>
      <c r="L106" s="33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</row>
    <row r="107" spans="1:40">
      <c r="A107" s="25"/>
      <c r="B107" s="25"/>
      <c r="C107" s="25"/>
      <c r="D107" s="25"/>
      <c r="E107" s="25"/>
      <c r="F107" s="28"/>
      <c r="G107" s="28"/>
      <c r="H107" s="27"/>
      <c r="I107" s="27"/>
      <c r="J107" s="32"/>
      <c r="K107" s="32"/>
      <c r="L107" s="33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</row>
    <row r="108" spans="1:40">
      <c r="A108" s="25"/>
      <c r="B108" s="25"/>
      <c r="C108" s="25"/>
      <c r="D108" s="25"/>
      <c r="E108" s="25"/>
      <c r="F108" s="28"/>
      <c r="G108" s="28"/>
      <c r="H108" s="27"/>
      <c r="I108" s="27"/>
      <c r="J108" s="32"/>
      <c r="K108" s="32"/>
      <c r="L108" s="33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</row>
    <row r="109" spans="1:40">
      <c r="A109" s="25"/>
      <c r="B109" s="25"/>
      <c r="C109" s="25"/>
      <c r="D109" s="25"/>
      <c r="E109" s="25"/>
      <c r="F109" s="28"/>
      <c r="G109" s="28"/>
      <c r="H109" s="27"/>
      <c r="I109" s="27"/>
      <c r="J109" s="32"/>
      <c r="K109" s="32"/>
      <c r="L109" s="33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</row>
    <row r="110" spans="1:40">
      <c r="A110" s="25"/>
      <c r="B110" s="25"/>
      <c r="C110" s="25"/>
      <c r="D110" s="25"/>
      <c r="E110" s="25"/>
      <c r="F110" s="28"/>
      <c r="G110" s="28"/>
      <c r="H110" s="27"/>
      <c r="I110" s="27"/>
      <c r="J110" s="32"/>
      <c r="K110" s="32"/>
      <c r="L110" s="33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</row>
    <row r="111" spans="1:40">
      <c r="A111" s="25"/>
      <c r="B111" s="25"/>
      <c r="C111" s="25"/>
      <c r="D111" s="25"/>
      <c r="E111" s="25"/>
      <c r="F111" s="28"/>
      <c r="G111" s="28"/>
      <c r="H111" s="27"/>
      <c r="I111" s="27"/>
      <c r="J111" s="32"/>
      <c r="K111" s="32"/>
      <c r="L111" s="33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</row>
    <row r="112" spans="1:40">
      <c r="A112" s="25"/>
      <c r="B112" s="25"/>
      <c r="C112" s="25"/>
      <c r="D112" s="25"/>
      <c r="E112" s="25"/>
      <c r="F112" s="28"/>
      <c r="G112" s="28"/>
      <c r="H112" s="27"/>
      <c r="I112" s="27"/>
      <c r="J112" s="32"/>
      <c r="K112" s="32"/>
      <c r="L112" s="33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</row>
    <row r="113" spans="1:40">
      <c r="A113" s="25"/>
      <c r="B113" s="25"/>
      <c r="C113" s="25"/>
      <c r="D113" s="25"/>
      <c r="E113" s="25"/>
      <c r="F113" s="28"/>
      <c r="G113" s="28"/>
      <c r="H113" s="27"/>
      <c r="I113" s="27"/>
      <c r="J113" s="32"/>
      <c r="K113" s="32"/>
      <c r="L113" s="33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</row>
    <row r="114" spans="1:40">
      <c r="A114" s="25"/>
      <c r="B114" s="25"/>
      <c r="C114" s="25"/>
      <c r="D114" s="25"/>
      <c r="E114" s="25"/>
      <c r="F114" s="28"/>
      <c r="G114" s="28"/>
      <c r="H114" s="27"/>
      <c r="I114" s="27"/>
      <c r="J114" s="32"/>
      <c r="K114" s="32"/>
      <c r="L114" s="33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</row>
    <row r="115" spans="1:40">
      <c r="A115" s="25"/>
      <c r="B115" s="25"/>
      <c r="C115" s="25"/>
      <c r="D115" s="25"/>
      <c r="E115" s="25"/>
      <c r="F115" s="28"/>
      <c r="G115" s="28"/>
      <c r="H115" s="27"/>
      <c r="I115" s="27"/>
      <c r="J115" s="32"/>
      <c r="K115" s="32"/>
      <c r="L115" s="33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</row>
    <row r="116" spans="1:40">
      <c r="A116" s="25"/>
      <c r="B116" s="25"/>
      <c r="C116" s="25"/>
      <c r="D116" s="25"/>
      <c r="E116" s="25"/>
      <c r="F116" s="28"/>
      <c r="G116" s="28"/>
      <c r="H116" s="27"/>
      <c r="I116" s="27"/>
      <c r="J116" s="32"/>
      <c r="K116" s="32"/>
      <c r="L116" s="33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</row>
    <row r="117" spans="1:40">
      <c r="A117" s="25"/>
      <c r="B117" s="25"/>
      <c r="C117" s="25"/>
      <c r="D117" s="25"/>
      <c r="E117" s="25"/>
      <c r="F117" s="28"/>
      <c r="G117" s="28"/>
      <c r="H117" s="27"/>
      <c r="I117" s="27"/>
      <c r="J117" s="32"/>
      <c r="K117" s="32"/>
      <c r="L117" s="33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</row>
    <row r="118" spans="1:40">
      <c r="A118" s="25"/>
      <c r="B118" s="25"/>
      <c r="C118" s="25"/>
      <c r="D118" s="25"/>
      <c r="E118" s="25"/>
      <c r="F118" s="28"/>
      <c r="G118" s="28"/>
      <c r="H118" s="27"/>
      <c r="I118" s="27"/>
      <c r="J118" s="32"/>
      <c r="K118" s="32"/>
      <c r="L118" s="33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</row>
    <row r="119" spans="1:40">
      <c r="A119" s="25"/>
      <c r="B119" s="25"/>
      <c r="C119" s="25"/>
      <c r="D119" s="25"/>
      <c r="E119" s="25"/>
      <c r="F119" s="28"/>
      <c r="G119" s="28"/>
      <c r="H119" s="27"/>
      <c r="I119" s="27"/>
      <c r="J119" s="32"/>
      <c r="K119" s="32"/>
      <c r="L119" s="33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</row>
    <row r="120" spans="1:40">
      <c r="A120" s="25"/>
      <c r="B120" s="25"/>
      <c r="C120" s="25"/>
      <c r="D120" s="25"/>
      <c r="E120" s="25"/>
      <c r="F120" s="28"/>
      <c r="G120" s="28"/>
      <c r="H120" s="27"/>
      <c r="I120" s="27"/>
      <c r="J120" s="32"/>
      <c r="K120" s="32"/>
      <c r="L120" s="33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</row>
    <row r="121" spans="1:40">
      <c r="A121" s="25"/>
      <c r="B121" s="25"/>
      <c r="C121" s="25"/>
      <c r="D121" s="25"/>
      <c r="E121" s="25"/>
      <c r="F121" s="28"/>
      <c r="G121" s="28"/>
      <c r="H121" s="27"/>
      <c r="I121" s="27"/>
      <c r="J121" s="32"/>
      <c r="K121" s="32"/>
      <c r="L121" s="33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</row>
    <row r="122" spans="1:40">
      <c r="A122" s="25"/>
      <c r="B122" s="25"/>
      <c r="C122" s="25"/>
      <c r="D122" s="25"/>
      <c r="E122" s="25"/>
      <c r="F122" s="28"/>
      <c r="G122" s="28"/>
      <c r="H122" s="27"/>
      <c r="I122" s="27"/>
      <c r="J122" s="32"/>
      <c r="K122" s="32"/>
      <c r="L122" s="33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</row>
    <row r="123" spans="1:40">
      <c r="A123" s="25"/>
      <c r="B123" s="25"/>
      <c r="C123" s="25"/>
      <c r="D123" s="25"/>
      <c r="E123" s="25"/>
      <c r="F123" s="28"/>
      <c r="G123" s="28"/>
      <c r="H123" s="27"/>
      <c r="I123" s="27"/>
      <c r="J123" s="32"/>
      <c r="K123" s="32"/>
      <c r="L123" s="33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</row>
    <row r="124" spans="1:40">
      <c r="A124" s="25"/>
      <c r="B124" s="25"/>
      <c r="C124" s="25"/>
      <c r="D124" s="25"/>
      <c r="E124" s="25"/>
      <c r="F124" s="28"/>
      <c r="G124" s="28"/>
      <c r="H124" s="27"/>
      <c r="I124" s="27"/>
      <c r="J124" s="32"/>
      <c r="K124" s="32"/>
      <c r="L124" s="33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</row>
    <row r="125" spans="1:40">
      <c r="A125" s="25"/>
      <c r="B125" s="25"/>
      <c r="C125" s="25"/>
      <c r="D125" s="25"/>
      <c r="E125" s="25"/>
      <c r="F125" s="28"/>
      <c r="G125" s="28"/>
      <c r="H125" s="27"/>
      <c r="I125" s="27"/>
      <c r="J125" s="32"/>
      <c r="K125" s="32"/>
      <c r="L125" s="33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</row>
    <row r="126" spans="1:40">
      <c r="A126" s="25"/>
      <c r="B126" s="25"/>
      <c r="C126" s="25"/>
      <c r="D126" s="25"/>
      <c r="E126" s="25"/>
      <c r="F126" s="28"/>
      <c r="G126" s="28"/>
      <c r="H126" s="27"/>
      <c r="I126" s="27"/>
      <c r="J126" s="32"/>
      <c r="K126" s="32"/>
      <c r="L126" s="33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</row>
    <row r="127" spans="1:40">
      <c r="A127" s="25"/>
      <c r="B127" s="25"/>
      <c r="C127" s="25"/>
      <c r="D127" s="25"/>
      <c r="E127" s="25"/>
      <c r="F127" s="28"/>
      <c r="G127" s="28"/>
      <c r="H127" s="27"/>
      <c r="I127" s="27"/>
      <c r="J127" s="32"/>
      <c r="K127" s="32"/>
      <c r="L127" s="33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</row>
    <row r="128" spans="1:40">
      <c r="A128" s="25"/>
      <c r="B128" s="25"/>
      <c r="C128" s="25"/>
      <c r="D128" s="25"/>
      <c r="E128" s="25"/>
      <c r="F128" s="28"/>
      <c r="G128" s="28"/>
      <c r="H128" s="27"/>
      <c r="I128" s="27"/>
      <c r="J128" s="32"/>
      <c r="K128" s="32"/>
      <c r="L128" s="33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</row>
    <row r="129" spans="1:40">
      <c r="A129" s="25"/>
      <c r="B129" s="25"/>
      <c r="C129" s="25"/>
      <c r="D129" s="25"/>
      <c r="E129" s="25"/>
      <c r="F129" s="28"/>
      <c r="G129" s="28"/>
      <c r="H129" s="27"/>
      <c r="I129" s="27"/>
      <c r="J129" s="32"/>
      <c r="K129" s="32"/>
      <c r="L129" s="33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</row>
    <row r="130" spans="1:40">
      <c r="A130" s="25"/>
      <c r="B130" s="25"/>
      <c r="C130" s="25"/>
      <c r="D130" s="25"/>
      <c r="E130" s="25"/>
      <c r="F130" s="28"/>
      <c r="G130" s="28"/>
      <c r="H130" s="27"/>
      <c r="I130" s="27"/>
      <c r="J130" s="32"/>
      <c r="K130" s="32"/>
      <c r="L130" s="33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</row>
    <row r="131" spans="1:40">
      <c r="A131" s="25"/>
      <c r="B131" s="25"/>
      <c r="C131" s="25"/>
      <c r="D131" s="25"/>
      <c r="E131" s="25"/>
      <c r="F131" s="28"/>
      <c r="G131" s="28"/>
      <c r="H131" s="27"/>
      <c r="I131" s="27"/>
      <c r="J131" s="32"/>
      <c r="K131" s="32"/>
      <c r="L131" s="33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</row>
    <row r="132" spans="1:40">
      <c r="A132" s="25"/>
      <c r="B132" s="25"/>
      <c r="C132" s="25"/>
      <c r="D132" s="25"/>
      <c r="E132" s="25"/>
      <c r="F132" s="28"/>
      <c r="G132" s="28"/>
      <c r="H132" s="27"/>
      <c r="I132" s="27"/>
      <c r="J132" s="32"/>
      <c r="K132" s="32"/>
      <c r="L132" s="33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</row>
    <row r="133" spans="1:40">
      <c r="A133" s="25"/>
      <c r="B133" s="25"/>
      <c r="C133" s="25"/>
      <c r="D133" s="25"/>
      <c r="E133" s="25"/>
      <c r="F133" s="28"/>
      <c r="G133" s="28"/>
      <c r="H133" s="27"/>
      <c r="I133" s="27"/>
      <c r="J133" s="32"/>
      <c r="K133" s="32"/>
      <c r="L133" s="33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</row>
    <row r="134" spans="1:40">
      <c r="A134" s="25"/>
      <c r="B134" s="25"/>
      <c r="C134" s="25"/>
      <c r="D134" s="25"/>
      <c r="E134" s="25"/>
      <c r="F134" s="28"/>
      <c r="G134" s="28"/>
      <c r="H134" s="27"/>
      <c r="I134" s="27"/>
      <c r="J134" s="32"/>
      <c r="K134" s="32"/>
      <c r="L134" s="33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</row>
    <row r="135" spans="1:40">
      <c r="A135" s="25"/>
      <c r="B135" s="25"/>
      <c r="C135" s="25"/>
      <c r="D135" s="25"/>
      <c r="E135" s="25"/>
      <c r="F135" s="28"/>
      <c r="G135" s="28"/>
      <c r="H135" s="27"/>
      <c r="I135" s="27"/>
      <c r="J135" s="32"/>
      <c r="K135" s="32"/>
      <c r="L135" s="33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</row>
    <row r="136" spans="1:40">
      <c r="A136" s="25"/>
      <c r="B136" s="25"/>
      <c r="C136" s="25"/>
      <c r="D136" s="25"/>
      <c r="E136" s="25"/>
      <c r="F136" s="28"/>
      <c r="G136" s="28"/>
      <c r="H136" s="27"/>
      <c r="I136" s="27"/>
      <c r="J136" s="32"/>
      <c r="K136" s="32"/>
      <c r="L136" s="33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</row>
    <row r="137" spans="1:40">
      <c r="A137" s="25"/>
      <c r="B137" s="25"/>
      <c r="C137" s="25"/>
      <c r="D137" s="25"/>
      <c r="E137" s="25"/>
      <c r="F137" s="28"/>
      <c r="G137" s="28"/>
      <c r="H137" s="27"/>
      <c r="I137" s="27"/>
      <c r="J137" s="25"/>
      <c r="K137" s="25"/>
      <c r="L137" s="27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</row>
    <row r="138" spans="1:40">
      <c r="A138" s="25"/>
      <c r="B138" s="25"/>
      <c r="C138" s="25"/>
      <c r="D138" s="25"/>
      <c r="E138" s="25"/>
      <c r="F138" s="28"/>
      <c r="G138" s="28"/>
      <c r="H138" s="27"/>
      <c r="I138" s="27"/>
      <c r="J138" s="25"/>
      <c r="K138" s="25"/>
      <c r="L138" s="27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</row>
    <row r="139" spans="1:40">
      <c r="A139" s="25"/>
      <c r="B139" s="25"/>
      <c r="C139" s="25"/>
      <c r="D139" s="25"/>
      <c r="E139" s="25"/>
      <c r="F139" s="28"/>
      <c r="G139" s="28"/>
      <c r="H139" s="27"/>
      <c r="I139" s="27"/>
      <c r="J139" s="25"/>
      <c r="K139" s="25"/>
      <c r="L139" s="27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</row>
    <row r="140" spans="1:40">
      <c r="A140" s="25"/>
      <c r="B140" s="25"/>
      <c r="C140" s="25"/>
      <c r="D140" s="25"/>
      <c r="E140" s="25"/>
      <c r="F140" s="28"/>
      <c r="G140" s="28"/>
      <c r="H140" s="27"/>
      <c r="I140" s="27"/>
      <c r="J140" s="25"/>
      <c r="K140" s="25"/>
      <c r="L140" s="27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</row>
    <row r="141" spans="1:40">
      <c r="A141" s="25"/>
      <c r="B141" s="25"/>
      <c r="C141" s="25"/>
      <c r="D141" s="25"/>
      <c r="E141" s="25"/>
      <c r="F141" s="28"/>
      <c r="G141" s="28"/>
      <c r="H141" s="27"/>
      <c r="I141" s="27"/>
      <c r="J141" s="25"/>
      <c r="K141" s="25"/>
      <c r="L141" s="27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</row>
    <row r="142" spans="1:40">
      <c r="A142" s="25"/>
      <c r="B142" s="25"/>
      <c r="C142" s="25"/>
      <c r="D142" s="25"/>
      <c r="E142" s="25"/>
      <c r="F142" s="28"/>
      <c r="G142" s="28"/>
      <c r="H142" s="27"/>
      <c r="I142" s="27"/>
      <c r="J142" s="25"/>
      <c r="K142" s="25"/>
      <c r="L142" s="27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</row>
    <row r="143" spans="1:40">
      <c r="A143" s="25"/>
      <c r="B143" s="25"/>
      <c r="C143" s="25"/>
      <c r="D143" s="25"/>
      <c r="E143" s="25"/>
      <c r="F143" s="28"/>
      <c r="G143" s="28"/>
      <c r="H143" s="27"/>
      <c r="I143" s="27"/>
      <c r="J143" s="25"/>
      <c r="K143" s="25"/>
      <c r="L143" s="27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</row>
    <row r="144" spans="1:40">
      <c r="A144" s="25"/>
      <c r="B144" s="25"/>
      <c r="C144" s="25"/>
      <c r="D144" s="25"/>
      <c r="E144" s="25"/>
      <c r="F144" s="28"/>
      <c r="G144" s="28"/>
      <c r="H144" s="27"/>
      <c r="I144" s="27"/>
      <c r="J144" s="25"/>
      <c r="K144" s="25"/>
      <c r="L144" s="27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</row>
    <row r="145" spans="1:40">
      <c r="A145" s="25"/>
      <c r="B145" s="25"/>
      <c r="C145" s="25"/>
      <c r="D145" s="25"/>
      <c r="E145" s="25"/>
      <c r="F145" s="28"/>
      <c r="G145" s="28"/>
      <c r="H145" s="27"/>
      <c r="I145" s="27"/>
      <c r="J145" s="25"/>
      <c r="K145" s="25"/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</row>
    <row r="146" spans="1:40">
      <c r="A146" s="25"/>
      <c r="B146" s="25"/>
      <c r="C146" s="25"/>
      <c r="D146" s="25"/>
      <c r="E146" s="25"/>
      <c r="F146" s="28"/>
      <c r="G146" s="28"/>
      <c r="H146" s="27"/>
      <c r="I146" s="27"/>
      <c r="J146" s="25"/>
      <c r="K146" s="25"/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</row>
    <row r="147" spans="1:40">
      <c r="A147" s="25"/>
      <c r="B147" s="25"/>
      <c r="C147" s="25"/>
      <c r="D147" s="25"/>
      <c r="E147" s="25"/>
      <c r="F147" s="28"/>
      <c r="G147" s="28"/>
      <c r="H147" s="27"/>
      <c r="I147" s="27"/>
      <c r="J147" s="25"/>
      <c r="K147" s="25"/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</row>
    <row r="148" spans="1:40">
      <c r="A148" s="25"/>
      <c r="B148" s="25"/>
      <c r="C148" s="25"/>
      <c r="D148" s="25"/>
      <c r="E148" s="25"/>
      <c r="F148" s="28"/>
      <c r="G148" s="28"/>
      <c r="H148" s="27"/>
      <c r="I148" s="27"/>
      <c r="J148" s="25"/>
      <c r="K148" s="25"/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</row>
    <row r="149" spans="1:40">
      <c r="A149" s="25"/>
      <c r="B149" s="25"/>
      <c r="C149" s="25"/>
      <c r="D149" s="25"/>
      <c r="E149" s="25"/>
      <c r="F149" s="28"/>
      <c r="G149" s="28"/>
      <c r="H149" s="27"/>
      <c r="I149" s="27"/>
      <c r="J149" s="25"/>
      <c r="K149" s="25"/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</row>
    <row r="150" spans="1:40">
      <c r="A150" s="25"/>
      <c r="B150" s="25"/>
      <c r="C150" s="25"/>
      <c r="D150" s="25"/>
      <c r="E150" s="25"/>
      <c r="F150" s="28"/>
      <c r="G150" s="28"/>
      <c r="H150" s="27"/>
      <c r="I150" s="27"/>
      <c r="J150" s="25"/>
      <c r="K150" s="25"/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</row>
    <row r="151" spans="1:40">
      <c r="A151" s="25"/>
      <c r="B151" s="25"/>
      <c r="C151" s="25"/>
      <c r="D151" s="25"/>
      <c r="E151" s="25"/>
      <c r="F151" s="28"/>
      <c r="G151" s="28"/>
      <c r="H151" s="27"/>
      <c r="I151" s="27"/>
      <c r="J151" s="25"/>
      <c r="K151" s="25"/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</row>
    <row r="152" spans="1:40">
      <c r="A152" s="25"/>
      <c r="B152" s="25"/>
      <c r="C152" s="25"/>
      <c r="D152" s="25"/>
      <c r="E152" s="25"/>
      <c r="F152" s="28"/>
      <c r="G152" s="28"/>
      <c r="H152" s="27"/>
      <c r="I152" s="27"/>
      <c r="J152" s="25"/>
      <c r="K152" s="25"/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</row>
    <row r="153" spans="1:40">
      <c r="A153" s="25"/>
      <c r="B153" s="25"/>
      <c r="C153" s="25"/>
      <c r="D153" s="25"/>
      <c r="E153" s="25"/>
      <c r="F153" s="28"/>
      <c r="G153" s="28"/>
      <c r="H153" s="27"/>
      <c r="I153" s="27"/>
      <c r="J153" s="25"/>
      <c r="K153" s="25"/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</row>
    <row r="154" spans="1:40">
      <c r="A154" s="25"/>
      <c r="B154" s="25"/>
      <c r="C154" s="25"/>
      <c r="D154" s="25"/>
      <c r="E154" s="25"/>
      <c r="F154" s="28"/>
      <c r="G154" s="28"/>
      <c r="H154" s="27"/>
      <c r="I154" s="27"/>
      <c r="J154" s="25"/>
      <c r="K154" s="25"/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</row>
    <row r="155" spans="1:40">
      <c r="A155" s="25"/>
      <c r="B155" s="25"/>
      <c r="C155" s="25"/>
      <c r="D155" s="25"/>
      <c r="E155" s="25"/>
      <c r="F155" s="28"/>
      <c r="G155" s="28"/>
      <c r="H155" s="27"/>
      <c r="I155" s="27"/>
      <c r="J155" s="25"/>
      <c r="K155" s="25"/>
      <c r="L155" s="27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</row>
    <row r="156" spans="1:40">
      <c r="A156" s="25"/>
      <c r="B156" s="25"/>
      <c r="C156" s="25"/>
      <c r="D156" s="25"/>
      <c r="E156" s="25"/>
      <c r="F156" s="28"/>
      <c r="G156" s="28"/>
      <c r="H156" s="27"/>
      <c r="I156" s="27"/>
      <c r="J156" s="25"/>
      <c r="K156" s="25"/>
      <c r="L156" s="27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</row>
    <row r="157" spans="1:40">
      <c r="F157" s="7"/>
      <c r="G157" s="7"/>
    </row>
    <row r="158" spans="1:40">
      <c r="F158" s="7"/>
      <c r="G158" s="7"/>
    </row>
    <row r="159" spans="1:40">
      <c r="F159" s="7"/>
      <c r="G159" s="7"/>
    </row>
    <row r="160" spans="1:40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</sheetData>
  <mergeCells count="28">
    <mergeCell ref="A27:A38"/>
    <mergeCell ref="B27:B38"/>
    <mergeCell ref="A15:A26"/>
    <mergeCell ref="B15:B26"/>
    <mergeCell ref="A1:A2"/>
    <mergeCell ref="B1:B2"/>
    <mergeCell ref="C1:C2"/>
    <mergeCell ref="D1:D2"/>
    <mergeCell ref="A3:A14"/>
    <mergeCell ref="B3:B14"/>
    <mergeCell ref="I27:I38"/>
    <mergeCell ref="I15:I26"/>
    <mergeCell ref="E1:E2"/>
    <mergeCell ref="I3:I14"/>
    <mergeCell ref="U1:W1"/>
    <mergeCell ref="F1:H1"/>
    <mergeCell ref="J1:L1"/>
    <mergeCell ref="M1:O1"/>
    <mergeCell ref="Q1:S1"/>
    <mergeCell ref="P27:P38"/>
    <mergeCell ref="T27:T38"/>
    <mergeCell ref="X27:X38"/>
    <mergeCell ref="P3:P14"/>
    <mergeCell ref="T3:T14"/>
    <mergeCell ref="X3:X14"/>
    <mergeCell ref="P15:P26"/>
    <mergeCell ref="T15:T26"/>
    <mergeCell ref="X15:X2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C7EBF-F6A5-40F7-8EB0-8327F2A971DC}">
  <dimension ref="A1:AB251"/>
  <sheetViews>
    <sheetView topLeftCell="A4" zoomScale="72" zoomScaleNormal="72" workbookViewId="0">
      <selection activeCell="N1" sqref="N1:P1"/>
    </sheetView>
  </sheetViews>
  <sheetFormatPr defaultColWidth="8.81640625" defaultRowHeight="14.5"/>
  <cols>
    <col min="1" max="3" width="8.81640625" style="1"/>
    <col min="4" max="4" width="10.7265625" style="1" customWidth="1"/>
    <col min="5" max="5" width="11" style="1" customWidth="1"/>
    <col min="6" max="8" width="10.81640625" style="12" customWidth="1"/>
    <col min="9" max="9" width="11.26953125" style="1" customWidth="1"/>
    <col min="10" max="10" width="11.1796875" style="1" customWidth="1"/>
    <col min="11" max="13" width="11.453125" style="12" customWidth="1"/>
    <col min="14" max="14" width="11.1796875" style="1" customWidth="1"/>
    <col min="15" max="15" width="11.81640625" style="1" customWidth="1"/>
    <col min="16" max="18" width="12.26953125" style="1" customWidth="1"/>
    <col min="19" max="19" width="11.453125" style="1" customWidth="1"/>
    <col min="20" max="20" width="12.1796875" style="1" customWidth="1"/>
    <col min="21" max="23" width="11.1796875" style="1" customWidth="1"/>
    <col min="24" max="24" width="11.453125" style="1" customWidth="1"/>
    <col min="25" max="25" width="11.26953125" style="1" customWidth="1"/>
    <col min="26" max="28" width="10.7265625" style="1" customWidth="1"/>
    <col min="29" max="16384" width="8.81640625" style="1"/>
  </cols>
  <sheetData>
    <row r="1" spans="1:28" s="2" customFormat="1">
      <c r="A1" s="77" t="s">
        <v>13</v>
      </c>
      <c r="B1" s="73" t="s">
        <v>12</v>
      </c>
      <c r="C1" s="73" t="s">
        <v>0</v>
      </c>
      <c r="D1" s="72" t="s">
        <v>27</v>
      </c>
      <c r="E1" s="72"/>
      <c r="F1" s="72"/>
      <c r="G1" s="9"/>
      <c r="H1" s="9"/>
      <c r="I1" s="72" t="s">
        <v>28</v>
      </c>
      <c r="J1" s="72"/>
      <c r="K1" s="72"/>
      <c r="L1" s="9"/>
      <c r="M1" s="9"/>
      <c r="N1" s="57" t="s">
        <v>29</v>
      </c>
      <c r="O1" s="57"/>
      <c r="P1" s="57"/>
      <c r="Q1" s="41"/>
      <c r="R1" s="41"/>
      <c r="S1" s="72" t="s">
        <v>3</v>
      </c>
      <c r="T1" s="72"/>
      <c r="U1" s="72"/>
      <c r="V1" s="9"/>
      <c r="W1" s="9"/>
      <c r="X1" s="72" t="s">
        <v>4</v>
      </c>
      <c r="Y1" s="72"/>
      <c r="Z1" s="72"/>
      <c r="AA1" s="14"/>
      <c r="AB1" s="14"/>
    </row>
    <row r="2" spans="1:28" ht="58">
      <c r="A2" s="77"/>
      <c r="B2" s="73"/>
      <c r="C2" s="73"/>
      <c r="D2" s="3" t="s">
        <v>1</v>
      </c>
      <c r="E2" s="3" t="s">
        <v>2</v>
      </c>
      <c r="F2" s="10" t="s">
        <v>6</v>
      </c>
      <c r="G2" s="10" t="s">
        <v>18</v>
      </c>
      <c r="H2" s="10" t="s">
        <v>19</v>
      </c>
      <c r="I2" s="3" t="s">
        <v>1</v>
      </c>
      <c r="J2" s="3" t="s">
        <v>2</v>
      </c>
      <c r="K2" s="10" t="s">
        <v>6</v>
      </c>
      <c r="L2" s="10" t="s">
        <v>18</v>
      </c>
      <c r="M2" s="10" t="s">
        <v>19</v>
      </c>
      <c r="N2" s="29" t="s">
        <v>1</v>
      </c>
      <c r="O2" s="29" t="s">
        <v>2</v>
      </c>
      <c r="P2" s="31" t="s">
        <v>6</v>
      </c>
      <c r="Q2" s="30" t="s">
        <v>18</v>
      </c>
      <c r="R2" s="30" t="s">
        <v>19</v>
      </c>
      <c r="S2" s="3" t="s">
        <v>1</v>
      </c>
      <c r="T2" s="3" t="s">
        <v>2</v>
      </c>
      <c r="U2" s="4" t="s">
        <v>6</v>
      </c>
      <c r="V2" s="10" t="s">
        <v>18</v>
      </c>
      <c r="W2" s="10" t="s">
        <v>19</v>
      </c>
      <c r="X2" s="3" t="s">
        <v>1</v>
      </c>
      <c r="Y2" s="3" t="s">
        <v>2</v>
      </c>
      <c r="Z2" s="4" t="s">
        <v>6</v>
      </c>
      <c r="AA2" s="10" t="s">
        <v>18</v>
      </c>
      <c r="AB2" s="10" t="s">
        <v>19</v>
      </c>
    </row>
    <row r="3" spans="1:28">
      <c r="A3" s="63" t="s">
        <v>14</v>
      </c>
      <c r="B3" s="73" t="s">
        <v>7</v>
      </c>
      <c r="C3" s="8">
        <v>18</v>
      </c>
      <c r="D3" s="15">
        <v>682.85614487236103</v>
      </c>
      <c r="E3" s="15">
        <v>587.90902672919299</v>
      </c>
      <c r="F3" s="16">
        <f t="shared" ref="F3:F34" si="0">E3/D3*100</f>
        <v>86.095589992689384</v>
      </c>
      <c r="G3" s="74">
        <f>AVERAGE(F3:F7)</f>
        <v>86.763607403361647</v>
      </c>
      <c r="H3" s="74">
        <f>STDEV(F3:F7)</f>
        <v>5.287164007966572</v>
      </c>
      <c r="I3" s="15">
        <v>1070.028396353546</v>
      </c>
      <c r="J3" s="15">
        <v>932.63040614811848</v>
      </c>
      <c r="K3" s="16">
        <f t="shared" ref="K3:K34" si="1">J3/I3*100</f>
        <v>87.159407107918469</v>
      </c>
      <c r="L3" s="74">
        <f>AVERAGE(K3:K7)</f>
        <v>92.934492106152774</v>
      </c>
      <c r="M3" s="74">
        <f>STDEV(K3:K7)</f>
        <v>8.2442067935123493</v>
      </c>
      <c r="N3" s="18">
        <v>577.99904700519801</v>
      </c>
      <c r="O3" s="18">
        <v>128.10663137398899</v>
      </c>
      <c r="P3" s="38">
        <f t="shared" ref="P3:P13" si="2">O3/N3*100</f>
        <v>22.163813597574482</v>
      </c>
      <c r="Q3" s="66">
        <f>AVERAGE(P3:P7)</f>
        <v>22.169100063349184</v>
      </c>
      <c r="R3" s="66">
        <f>STDEV(P3:P7)</f>
        <v>2.9047263797112683</v>
      </c>
      <c r="S3" s="15">
        <v>1055.4356246110999</v>
      </c>
      <c r="T3" s="15">
        <v>840.790646443264</v>
      </c>
      <c r="U3" s="17">
        <f>T3/S3*100</f>
        <v>79.662901918160387</v>
      </c>
      <c r="V3" s="74">
        <f>AVERAGE(U3:U7)</f>
        <v>81.064074814025048</v>
      </c>
      <c r="W3" s="74">
        <f>STDEV(U3:U7)</f>
        <v>1.2525689321527156</v>
      </c>
      <c r="X3" s="15">
        <v>925.74404737592397</v>
      </c>
      <c r="Y3" s="15">
        <v>832.17529000096295</v>
      </c>
      <c r="Z3" s="17">
        <f t="shared" ref="Z3:Z34" si="3">Y3/X3*100</f>
        <v>89.892588816510653</v>
      </c>
      <c r="AA3" s="74">
        <f>AVERAGE(Z3:Z7)</f>
        <v>81.083213884443538</v>
      </c>
      <c r="AB3" s="74">
        <f>STDEV(Z3:Z7)</f>
        <v>7.3100670603239895</v>
      </c>
    </row>
    <row r="4" spans="1:28" s="2" customFormat="1">
      <c r="A4" s="63"/>
      <c r="B4" s="73"/>
      <c r="C4" s="8">
        <v>19</v>
      </c>
      <c r="D4" s="15">
        <v>650.44800667937398</v>
      </c>
      <c r="E4" s="15">
        <v>616.08666930355002</v>
      </c>
      <c r="F4" s="16">
        <f t="shared" si="0"/>
        <v>94.717281470160358</v>
      </c>
      <c r="G4" s="75"/>
      <c r="H4" s="75"/>
      <c r="I4" s="15">
        <v>1035.5093936218393</v>
      </c>
      <c r="J4" s="15">
        <v>1013.6692779960514</v>
      </c>
      <c r="K4" s="16">
        <f t="shared" si="1"/>
        <v>97.890881940780943</v>
      </c>
      <c r="L4" s="75"/>
      <c r="M4" s="75"/>
      <c r="N4" s="18">
        <v>537.71051447166496</v>
      </c>
      <c r="O4" s="18">
        <v>97.293168798414797</v>
      </c>
      <c r="P4" s="38">
        <f t="shared" si="2"/>
        <v>18.09396807016347</v>
      </c>
      <c r="Q4" s="67"/>
      <c r="R4" s="67"/>
      <c r="S4" s="15">
        <v>878.20040913990897</v>
      </c>
      <c r="T4" s="15">
        <v>725.11091919026796</v>
      </c>
      <c r="U4" s="17">
        <f>T4/S4*100</f>
        <v>82.56781842090308</v>
      </c>
      <c r="V4" s="75"/>
      <c r="W4" s="75"/>
      <c r="X4" s="15">
        <v>912.08995771595005</v>
      </c>
      <c r="Y4" s="15">
        <v>782.23412327708502</v>
      </c>
      <c r="Z4" s="17">
        <f t="shared" si="3"/>
        <v>85.762825986589178</v>
      </c>
      <c r="AA4" s="75"/>
      <c r="AB4" s="75"/>
    </row>
    <row r="5" spans="1:28">
      <c r="A5" s="63"/>
      <c r="B5" s="73"/>
      <c r="C5" s="8">
        <v>20</v>
      </c>
      <c r="D5" s="15">
        <v>630.91869918434202</v>
      </c>
      <c r="E5" s="15">
        <v>503.90972353898701</v>
      </c>
      <c r="F5" s="16">
        <f t="shared" si="0"/>
        <v>79.869200927226686</v>
      </c>
      <c r="G5" s="75"/>
      <c r="H5" s="75"/>
      <c r="I5" s="15">
        <v>946.06685253830585</v>
      </c>
      <c r="J5" s="15">
        <v>828.97474482828397</v>
      </c>
      <c r="K5" s="16">
        <f t="shared" si="1"/>
        <v>87.62327340865366</v>
      </c>
      <c r="L5" s="75"/>
      <c r="M5" s="75"/>
      <c r="N5" s="18">
        <v>447.52593163083299</v>
      </c>
      <c r="O5" s="18">
        <v>92.878149483784895</v>
      </c>
      <c r="P5" s="38">
        <f t="shared" si="2"/>
        <v>20.753691109099947</v>
      </c>
      <c r="Q5" s="67"/>
      <c r="R5" s="67"/>
      <c r="S5" s="18"/>
      <c r="T5" s="18"/>
      <c r="U5" s="19"/>
      <c r="V5" s="75"/>
      <c r="W5" s="75"/>
      <c r="X5" s="15">
        <v>812.58851781547696</v>
      </c>
      <c r="Y5" s="15">
        <v>605.44442565664303</v>
      </c>
      <c r="Z5" s="17">
        <f t="shared" si="3"/>
        <v>74.508119716519019</v>
      </c>
      <c r="AA5" s="75"/>
      <c r="AB5" s="75"/>
    </row>
    <row r="6" spans="1:28" s="2" customFormat="1">
      <c r="A6" s="63"/>
      <c r="B6" s="73"/>
      <c r="C6" s="8">
        <v>21</v>
      </c>
      <c r="D6" s="15">
        <v>674.10977990104504</v>
      </c>
      <c r="E6" s="15">
        <v>586.93329704913799</v>
      </c>
      <c r="F6" s="16">
        <f t="shared" si="0"/>
        <v>87.067910086587972</v>
      </c>
      <c r="G6" s="75"/>
      <c r="H6" s="75"/>
      <c r="I6" s="15">
        <v>1097.3104942995003</v>
      </c>
      <c r="J6" s="15">
        <v>953.15561134502786</v>
      </c>
      <c r="K6" s="16">
        <f t="shared" si="1"/>
        <v>86.862890339302012</v>
      </c>
      <c r="L6" s="75"/>
      <c r="M6" s="75"/>
      <c r="N6" s="18">
        <v>520.25695234672696</v>
      </c>
      <c r="O6" s="18">
        <v>128.91943434053999</v>
      </c>
      <c r="P6" s="38">
        <f t="shared" si="2"/>
        <v>24.779954166690541</v>
      </c>
      <c r="Q6" s="67"/>
      <c r="R6" s="67"/>
      <c r="S6" s="15">
        <v>962.32137475957802</v>
      </c>
      <c r="T6" s="15">
        <v>774.90377138228803</v>
      </c>
      <c r="U6" s="17">
        <f t="shared" ref="U6:U29" si="4">T6/S6*100</f>
        <v>80.524426839826404</v>
      </c>
      <c r="V6" s="75"/>
      <c r="W6" s="75"/>
      <c r="X6" s="15">
        <v>808.95650043919204</v>
      </c>
      <c r="Y6" s="15">
        <v>667.22490718334404</v>
      </c>
      <c r="Z6" s="17">
        <f t="shared" si="3"/>
        <v>82.479701544038491</v>
      </c>
      <c r="AA6" s="75"/>
      <c r="AB6" s="75"/>
    </row>
    <row r="7" spans="1:28">
      <c r="A7" s="63"/>
      <c r="B7" s="73"/>
      <c r="C7" s="8">
        <v>22</v>
      </c>
      <c r="D7" s="18">
        <v>666.17726732523397</v>
      </c>
      <c r="E7" s="15">
        <v>573.36581377552204</v>
      </c>
      <c r="F7" s="16">
        <f t="shared" si="0"/>
        <v>86.068054540143805</v>
      </c>
      <c r="G7" s="76"/>
      <c r="H7" s="76"/>
      <c r="I7" s="15">
        <v>858.89492702560517</v>
      </c>
      <c r="J7" s="15">
        <v>903.00783690550827</v>
      </c>
      <c r="K7" s="16">
        <f t="shared" si="1"/>
        <v>105.13600773410879</v>
      </c>
      <c r="L7" s="76"/>
      <c r="M7" s="76"/>
      <c r="N7" s="18">
        <v>354.28185445307997</v>
      </c>
      <c r="O7" s="18">
        <v>88.762035762670195</v>
      </c>
      <c r="P7" s="38">
        <f t="shared" si="2"/>
        <v>25.054073373217474</v>
      </c>
      <c r="Q7" s="68"/>
      <c r="R7" s="68"/>
      <c r="S7" s="15">
        <v>887.027185584221</v>
      </c>
      <c r="T7" s="15">
        <v>722.93737548919501</v>
      </c>
      <c r="U7" s="17">
        <f t="shared" si="4"/>
        <v>81.501152077210364</v>
      </c>
      <c r="V7" s="76"/>
      <c r="W7" s="76"/>
      <c r="X7" s="15">
        <v>938.90323496710698</v>
      </c>
      <c r="Y7" s="15">
        <v>683.26648658074498</v>
      </c>
      <c r="Z7" s="17">
        <f t="shared" si="3"/>
        <v>72.772833358560334</v>
      </c>
      <c r="AA7" s="76"/>
      <c r="AB7" s="76"/>
    </row>
    <row r="8" spans="1:28">
      <c r="A8" s="63"/>
      <c r="B8" s="73" t="s">
        <v>8</v>
      </c>
      <c r="C8" s="8">
        <v>36</v>
      </c>
      <c r="D8" s="15">
        <v>797.87827441259901</v>
      </c>
      <c r="E8" s="15">
        <v>634.31124439443499</v>
      </c>
      <c r="F8" s="16">
        <f t="shared" si="0"/>
        <v>79.499751370146939</v>
      </c>
      <c r="G8" s="74">
        <f t="shared" ref="G8" si="5">AVERAGE(F8:F12)</f>
        <v>87.712274520887689</v>
      </c>
      <c r="H8" s="74">
        <f t="shared" ref="H8" si="6">STDEV(F8:F12)</f>
        <v>8.032714675598891</v>
      </c>
      <c r="I8" s="15">
        <v>1233.9010967789866</v>
      </c>
      <c r="J8" s="15">
        <v>1162.6206395068175</v>
      </c>
      <c r="K8" s="16">
        <f t="shared" si="1"/>
        <v>94.223162824132189</v>
      </c>
      <c r="L8" s="74">
        <f t="shared" ref="L8" si="7">AVERAGE(K8:K12)</f>
        <v>105.07932240823209</v>
      </c>
      <c r="M8" s="74">
        <f t="shared" ref="M8" si="8">STDEV(K8:K12)</f>
        <v>6.3457262454306438</v>
      </c>
      <c r="N8" s="18">
        <v>633.39732874873403</v>
      </c>
      <c r="O8" s="18">
        <v>348.22066356958601</v>
      </c>
      <c r="P8" s="38">
        <f t="shared" si="2"/>
        <v>54.976654899617309</v>
      </c>
      <c r="Q8" s="66">
        <f t="shared" ref="Q8" si="9">AVERAGE(P8:P12)</f>
        <v>51.589389016449047</v>
      </c>
      <c r="R8" s="66">
        <f t="shared" ref="R8" si="10">STDEV(P8:P12)</f>
        <v>7.3328298003837658</v>
      </c>
      <c r="S8" s="15">
        <v>1139.7099873080399</v>
      </c>
      <c r="T8" s="15">
        <v>710.19441714200104</v>
      </c>
      <c r="U8" s="17">
        <f t="shared" si="4"/>
        <v>62.313608290777424</v>
      </c>
      <c r="V8" s="74">
        <f t="shared" ref="V8" si="11">AVERAGE(U8:U12)</f>
        <v>73.159614351420672</v>
      </c>
      <c r="W8" s="74">
        <f t="shared" ref="W8" si="12">STDEV(U8:U12)</f>
        <v>10.954659049378773</v>
      </c>
      <c r="X8" s="15">
        <v>1093.05077057007</v>
      </c>
      <c r="Y8" s="15">
        <v>722.48232645165797</v>
      </c>
      <c r="Z8" s="17">
        <f t="shared" si="3"/>
        <v>66.097783003698382</v>
      </c>
      <c r="AA8" s="74">
        <f t="shared" ref="AA8" si="13">AVERAGE(Z8:Z12)</f>
        <v>77.464343601728132</v>
      </c>
      <c r="AB8" s="74">
        <f t="shared" ref="AB8" si="14">STDEV(Z8:Z12)</f>
        <v>9.4663308374848398</v>
      </c>
    </row>
    <row r="9" spans="1:28">
      <c r="A9" s="63"/>
      <c r="B9" s="73"/>
      <c r="C9" s="8">
        <v>39</v>
      </c>
      <c r="D9" s="15">
        <v>801.22693444161405</v>
      </c>
      <c r="E9" s="15">
        <v>635.64857792608495</v>
      </c>
      <c r="F9" s="16">
        <f t="shared" si="0"/>
        <v>79.334399606657897</v>
      </c>
      <c r="G9" s="75"/>
      <c r="H9" s="75"/>
      <c r="I9" s="15">
        <v>1125.2750904764086</v>
      </c>
      <c r="J9" s="15">
        <v>1202.7051323951171</v>
      </c>
      <c r="K9" s="16">
        <f t="shared" si="1"/>
        <v>106.88098782013623</v>
      </c>
      <c r="L9" s="75"/>
      <c r="M9" s="75"/>
      <c r="N9" s="18">
        <v>564.51533229585903</v>
      </c>
      <c r="O9" s="18">
        <v>346.27724584367002</v>
      </c>
      <c r="P9" s="38">
        <f t="shared" si="2"/>
        <v>61.340627266114403</v>
      </c>
      <c r="Q9" s="67"/>
      <c r="R9" s="67"/>
      <c r="S9" s="15">
        <v>1101.2694767343501</v>
      </c>
      <c r="T9" s="15">
        <v>674.04288454002995</v>
      </c>
      <c r="U9" s="17">
        <f t="shared" si="4"/>
        <v>61.205989885309755</v>
      </c>
      <c r="V9" s="75"/>
      <c r="W9" s="75"/>
      <c r="X9" s="15">
        <v>976.78111361375295</v>
      </c>
      <c r="Y9" s="15">
        <v>677.20665382615095</v>
      </c>
      <c r="Z9" s="17">
        <f t="shared" si="3"/>
        <v>69.330441015666253</v>
      </c>
      <c r="AA9" s="75"/>
      <c r="AB9" s="75"/>
    </row>
    <row r="10" spans="1:28">
      <c r="A10" s="63"/>
      <c r="B10" s="73"/>
      <c r="C10" s="8">
        <v>42</v>
      </c>
      <c r="D10" s="15">
        <v>819.54196208606902</v>
      </c>
      <c r="E10" s="15">
        <v>730.34117258485696</v>
      </c>
      <c r="F10" s="16">
        <f t="shared" si="0"/>
        <v>89.115775197872765</v>
      </c>
      <c r="G10" s="75"/>
      <c r="H10" s="75"/>
      <c r="I10" s="15">
        <v>1055.098515288259</v>
      </c>
      <c r="J10" s="15">
        <v>1110.3076360580219</v>
      </c>
      <c r="K10" s="16">
        <f t="shared" si="1"/>
        <v>105.23260339862001</v>
      </c>
      <c r="L10" s="75"/>
      <c r="M10" s="75"/>
      <c r="N10" s="18">
        <v>507.07701765621499</v>
      </c>
      <c r="O10" s="18">
        <v>262.55435863195999</v>
      </c>
      <c r="P10" s="38">
        <f t="shared" si="2"/>
        <v>51.778004028958968</v>
      </c>
      <c r="Q10" s="67"/>
      <c r="R10" s="67"/>
      <c r="S10" s="15">
        <v>1121.5260708482899</v>
      </c>
      <c r="T10" s="15">
        <v>859.40271712610104</v>
      </c>
      <c r="U10" s="17">
        <f t="shared" si="4"/>
        <v>76.627974994471032</v>
      </c>
      <c r="V10" s="75"/>
      <c r="W10" s="75"/>
      <c r="X10" s="15">
        <v>1114.9059706170101</v>
      </c>
      <c r="Y10" s="15">
        <v>935.49549705813001</v>
      </c>
      <c r="Z10" s="17">
        <f t="shared" si="3"/>
        <v>83.908017511145729</v>
      </c>
      <c r="AA10" s="75"/>
      <c r="AB10" s="75"/>
    </row>
    <row r="11" spans="1:28">
      <c r="A11" s="63"/>
      <c r="B11" s="73"/>
      <c r="C11" s="8">
        <v>43</v>
      </c>
      <c r="D11" s="15">
        <v>807.18855505137901</v>
      </c>
      <c r="E11" s="15">
        <v>779.46387034001202</v>
      </c>
      <c r="F11" s="16">
        <f t="shared" si="0"/>
        <v>96.565277773344761</v>
      </c>
      <c r="G11" s="75"/>
      <c r="H11" s="75"/>
      <c r="I11" s="15">
        <v>964.77804808970598</v>
      </c>
      <c r="J11" s="15">
        <v>1060.6484008287407</v>
      </c>
      <c r="K11" s="16">
        <f t="shared" si="1"/>
        <v>109.93703711738274</v>
      </c>
      <c r="L11" s="75"/>
      <c r="M11" s="75"/>
      <c r="N11" s="18">
        <v>609.70173566796302</v>
      </c>
      <c r="O11" s="18">
        <v>254.78809890649401</v>
      </c>
      <c r="P11" s="38">
        <f t="shared" si="2"/>
        <v>41.788973854135271</v>
      </c>
      <c r="Q11" s="67"/>
      <c r="R11" s="67"/>
      <c r="S11" s="15">
        <v>861.11893005606396</v>
      </c>
      <c r="T11" s="15">
        <v>740.87018446433899</v>
      </c>
      <c r="U11" s="17">
        <f t="shared" si="4"/>
        <v>86.035756340428378</v>
      </c>
      <c r="V11" s="75"/>
      <c r="W11" s="75"/>
      <c r="X11" s="15">
        <v>972.99563263273001</v>
      </c>
      <c r="Y11" s="15">
        <v>858.71275813404498</v>
      </c>
      <c r="Z11" s="17">
        <f t="shared" si="3"/>
        <v>88.254533662246914</v>
      </c>
      <c r="AA11" s="75"/>
      <c r="AB11" s="75"/>
    </row>
    <row r="12" spans="1:28">
      <c r="A12" s="63"/>
      <c r="B12" s="73"/>
      <c r="C12" s="8">
        <v>44</v>
      </c>
      <c r="D12" s="15">
        <v>799.835177694104</v>
      </c>
      <c r="E12" s="15">
        <v>752.21434018754201</v>
      </c>
      <c r="F12" s="16">
        <f t="shared" si="0"/>
        <v>94.046168656416043</v>
      </c>
      <c r="G12" s="76"/>
      <c r="H12" s="76"/>
      <c r="I12" s="15">
        <v>973.47926421459931</v>
      </c>
      <c r="J12" s="15">
        <v>1062.2880338014954</v>
      </c>
      <c r="K12" s="16">
        <f t="shared" si="1"/>
        <v>109.12282088088921</v>
      </c>
      <c r="L12" s="76"/>
      <c r="M12" s="76"/>
      <c r="N12" s="18">
        <v>431.11214062458498</v>
      </c>
      <c r="O12" s="18">
        <v>207.204070289226</v>
      </c>
      <c r="P12" s="38">
        <f t="shared" si="2"/>
        <v>48.062685033419307</v>
      </c>
      <c r="Q12" s="68"/>
      <c r="R12" s="68"/>
      <c r="S12" s="15">
        <v>934.84438006847597</v>
      </c>
      <c r="T12" s="15">
        <v>744.27394359382504</v>
      </c>
      <c r="U12" s="17">
        <f t="shared" si="4"/>
        <v>79.614742246116734</v>
      </c>
      <c r="V12" s="76"/>
      <c r="W12" s="76"/>
      <c r="X12" s="15">
        <v>892.11726783656604</v>
      </c>
      <c r="Y12" s="15">
        <v>711.29350866939399</v>
      </c>
      <c r="Z12" s="17">
        <f t="shared" si="3"/>
        <v>79.730942815883424</v>
      </c>
      <c r="AA12" s="76"/>
      <c r="AB12" s="76"/>
    </row>
    <row r="13" spans="1:28">
      <c r="A13" s="63"/>
      <c r="B13" s="73" t="s">
        <v>9</v>
      </c>
      <c r="C13" s="8">
        <v>60</v>
      </c>
      <c r="D13" s="15"/>
      <c r="E13" s="15"/>
      <c r="F13" s="16"/>
      <c r="G13" s="74">
        <f t="shared" ref="G13" si="15">AVERAGE(F13:F17)</f>
        <v>49.872096911309292</v>
      </c>
      <c r="H13" s="74">
        <f t="shared" ref="H13" si="16">STDEV(F13:F17)</f>
        <v>8.4506947560691046</v>
      </c>
      <c r="I13" s="15">
        <v>940.8325405983768</v>
      </c>
      <c r="J13" s="15">
        <v>895.59795542769984</v>
      </c>
      <c r="K13" s="16">
        <f t="shared" si="1"/>
        <v>95.192068384251741</v>
      </c>
      <c r="L13" s="74">
        <f t="shared" ref="L13" si="17">AVERAGE(K13:K17)</f>
        <v>94.224568159896009</v>
      </c>
      <c r="M13" s="74">
        <f t="shared" ref="M13" si="18">STDEV(K13:K17)</f>
        <v>4.1982320305912824</v>
      </c>
      <c r="N13" s="18">
        <v>685.52472988228203</v>
      </c>
      <c r="O13" s="18">
        <v>277.32657587568099</v>
      </c>
      <c r="P13" s="38">
        <f t="shared" si="2"/>
        <v>40.454642084655845</v>
      </c>
      <c r="Q13" s="66">
        <f t="shared" ref="Q13" si="19">AVERAGE(P13:P17)</f>
        <v>45.056706151366683</v>
      </c>
      <c r="R13" s="66">
        <f t="shared" ref="R13" si="20">STDEV(P13:P17)</f>
        <v>7.1178229242825957</v>
      </c>
      <c r="S13" s="15">
        <v>1074.6456760774099</v>
      </c>
      <c r="T13" s="15">
        <v>805.85803261417402</v>
      </c>
      <c r="U13" s="17">
        <f t="shared" si="4"/>
        <v>74.988254319847627</v>
      </c>
      <c r="V13" s="74">
        <f t="shared" ref="V13" si="21">AVERAGE(U13:U17)</f>
        <v>74.748170297167363</v>
      </c>
      <c r="W13" s="74">
        <f t="shared" ref="W13" si="22">STDEV(U13:U17)</f>
        <v>3.3874571133855467</v>
      </c>
      <c r="X13" s="15">
        <v>1126.41077787423</v>
      </c>
      <c r="Y13" s="15">
        <v>572.80757024007403</v>
      </c>
      <c r="Z13" s="17">
        <f t="shared" si="3"/>
        <v>50.852458223196365</v>
      </c>
      <c r="AA13" s="74">
        <f t="shared" ref="AA13" si="23">AVERAGE(Z13:Z17)</f>
        <v>53.413283534817403</v>
      </c>
      <c r="AB13" s="74">
        <f t="shared" ref="AB13" si="24">STDEV(Z13:Z17)</f>
        <v>4.8491413814143467</v>
      </c>
    </row>
    <row r="14" spans="1:28">
      <c r="A14" s="63"/>
      <c r="B14" s="73"/>
      <c r="C14" s="8">
        <v>62</v>
      </c>
      <c r="D14" s="15">
        <v>861.79115647917899</v>
      </c>
      <c r="E14" s="15">
        <v>530.61811175349601</v>
      </c>
      <c r="F14" s="16">
        <f t="shared" si="0"/>
        <v>61.571542915492408</v>
      </c>
      <c r="G14" s="75"/>
      <c r="H14" s="75"/>
      <c r="I14" s="15">
        <v>948.7413169729864</v>
      </c>
      <c r="J14" s="15">
        <v>914.94605283292844</v>
      </c>
      <c r="K14" s="16">
        <f t="shared" si="1"/>
        <v>96.437884222447096</v>
      </c>
      <c r="L14" s="75"/>
      <c r="M14" s="75"/>
      <c r="N14" s="18"/>
      <c r="O14" s="18"/>
      <c r="P14" s="38"/>
      <c r="Q14" s="67"/>
      <c r="R14" s="67"/>
      <c r="S14" s="15">
        <v>1068.4819655906599</v>
      </c>
      <c r="T14" s="15">
        <v>831.54721391209603</v>
      </c>
      <c r="U14" s="17">
        <f t="shared" si="4"/>
        <v>77.825105213864262</v>
      </c>
      <c r="V14" s="75"/>
      <c r="W14" s="75"/>
      <c r="X14" s="15">
        <v>1066.1173426395401</v>
      </c>
      <c r="Y14" s="15">
        <v>602.86816212406598</v>
      </c>
      <c r="Z14" s="17">
        <f t="shared" si="3"/>
        <v>56.548011931919106</v>
      </c>
      <c r="AA14" s="75"/>
      <c r="AB14" s="75"/>
    </row>
    <row r="15" spans="1:28" s="2" customFormat="1">
      <c r="A15" s="63"/>
      <c r="B15" s="73"/>
      <c r="C15" s="8">
        <v>64</v>
      </c>
      <c r="D15" s="15">
        <v>791.79407837488202</v>
      </c>
      <c r="E15" s="15">
        <v>391.38120658937999</v>
      </c>
      <c r="F15" s="16">
        <f t="shared" si="0"/>
        <v>49.429670829651876</v>
      </c>
      <c r="G15" s="75"/>
      <c r="H15" s="75"/>
      <c r="I15" s="15">
        <v>1241.1146817064453</v>
      </c>
      <c r="J15" s="15">
        <v>1107.8751038933588</v>
      </c>
      <c r="K15" s="16">
        <f t="shared" si="1"/>
        <v>89.264523272749344</v>
      </c>
      <c r="L15" s="75"/>
      <c r="M15" s="75"/>
      <c r="N15" s="18">
        <v>530.64969441923802</v>
      </c>
      <c r="O15" s="18">
        <v>282.59815208096398</v>
      </c>
      <c r="P15" s="38">
        <f>O15/N15*100</f>
        <v>53.255123870418785</v>
      </c>
      <c r="Q15" s="67"/>
      <c r="R15" s="67"/>
      <c r="S15" s="15">
        <v>1124.53670857885</v>
      </c>
      <c r="T15" s="15">
        <v>799.84546124082203</v>
      </c>
      <c r="U15" s="17">
        <f t="shared" si="4"/>
        <v>71.126665331506928</v>
      </c>
      <c r="V15" s="75"/>
      <c r="W15" s="75"/>
      <c r="X15" s="15">
        <v>1019.53967121425</v>
      </c>
      <c r="Y15" s="15">
        <v>543.178091786766</v>
      </c>
      <c r="Z15" s="17">
        <f t="shared" si="3"/>
        <v>53.276798061212517</v>
      </c>
      <c r="AA15" s="75"/>
      <c r="AB15" s="75"/>
    </row>
    <row r="16" spans="1:28">
      <c r="A16" s="63"/>
      <c r="B16" s="73"/>
      <c r="C16" s="8">
        <v>65</v>
      </c>
      <c r="D16" s="15">
        <v>697.16923049558295</v>
      </c>
      <c r="E16" s="15">
        <v>326.77224666060903</v>
      </c>
      <c r="F16" s="16">
        <f t="shared" si="0"/>
        <v>46.871294997962387</v>
      </c>
      <c r="G16" s="75"/>
      <c r="H16" s="75"/>
      <c r="I16" s="15">
        <v>1060.5602718101245</v>
      </c>
      <c r="J16" s="15">
        <v>1055.2635883391963</v>
      </c>
      <c r="K16" s="16">
        <f t="shared" si="1"/>
        <v>99.500576854355671</v>
      </c>
      <c r="L16" s="75"/>
      <c r="M16" s="75"/>
      <c r="N16" s="18">
        <v>474.75120370083403</v>
      </c>
      <c r="O16" s="18">
        <v>196.833522547732</v>
      </c>
      <c r="P16" s="38">
        <f>O16/N16*100</f>
        <v>41.460352499025419</v>
      </c>
      <c r="Q16" s="67"/>
      <c r="R16" s="67"/>
      <c r="S16" s="15">
        <v>992.59318537298395</v>
      </c>
      <c r="T16" s="15">
        <v>777.27211206289201</v>
      </c>
      <c r="U16" s="17">
        <f t="shared" si="4"/>
        <v>78.307218255867696</v>
      </c>
      <c r="V16" s="75"/>
      <c r="W16" s="75"/>
      <c r="X16" s="15">
        <v>886.23860676455399</v>
      </c>
      <c r="Y16" s="15">
        <v>526.61942186848705</v>
      </c>
      <c r="Z16" s="17">
        <f t="shared" si="3"/>
        <v>59.421855225992594</v>
      </c>
      <c r="AA16" s="75"/>
      <c r="AB16" s="75"/>
    </row>
    <row r="17" spans="1:28">
      <c r="A17" s="63"/>
      <c r="B17" s="73"/>
      <c r="C17" s="8">
        <v>66</v>
      </c>
      <c r="D17" s="15">
        <v>689.69330706375899</v>
      </c>
      <c r="E17" s="15">
        <v>287.02193146375299</v>
      </c>
      <c r="F17" s="16">
        <f t="shared" si="0"/>
        <v>41.615878902130497</v>
      </c>
      <c r="G17" s="76"/>
      <c r="H17" s="76"/>
      <c r="I17" s="15">
        <v>1164.4227080704256</v>
      </c>
      <c r="J17" s="15">
        <v>1056.4549667667436</v>
      </c>
      <c r="K17" s="16">
        <f t="shared" si="1"/>
        <v>90.727788065676236</v>
      </c>
      <c r="L17" s="76"/>
      <c r="M17" s="76"/>
      <c r="N17" s="40"/>
      <c r="O17" s="18"/>
      <c r="P17" s="38"/>
      <c r="Q17" s="68"/>
      <c r="R17" s="68"/>
      <c r="S17" s="15">
        <v>981.42078614991101</v>
      </c>
      <c r="T17" s="15">
        <v>701.65313326027103</v>
      </c>
      <c r="U17" s="17">
        <f t="shared" si="4"/>
        <v>71.493608364750301</v>
      </c>
      <c r="V17" s="76"/>
      <c r="W17" s="76"/>
      <c r="X17" s="15">
        <v>941.34983778789899</v>
      </c>
      <c r="Y17" s="15">
        <v>442.12654806409802</v>
      </c>
      <c r="Z17" s="17">
        <f t="shared" si="3"/>
        <v>46.967294231766374</v>
      </c>
      <c r="AA17" s="76"/>
      <c r="AB17" s="76"/>
    </row>
    <row r="18" spans="1:28">
      <c r="A18" s="63"/>
      <c r="B18" s="73" t="s">
        <v>10</v>
      </c>
      <c r="C18" s="8">
        <v>81</v>
      </c>
      <c r="D18" s="15"/>
      <c r="E18" s="15"/>
      <c r="F18" s="16"/>
      <c r="G18" s="74">
        <f t="shared" ref="G18" si="25">AVERAGE(F18:F22)</f>
        <v>67.697916787018983</v>
      </c>
      <c r="H18" s="74">
        <f t="shared" ref="H18" si="26">STDEV(F18:F22)</f>
        <v>5.740358192254674</v>
      </c>
      <c r="I18" s="15">
        <v>1074.95563369723</v>
      </c>
      <c r="J18" s="15">
        <v>769.53868999004499</v>
      </c>
      <c r="K18" s="16">
        <f t="shared" si="1"/>
        <v>71.587948922438201</v>
      </c>
      <c r="L18" s="74">
        <f t="shared" ref="L18" si="27">AVERAGE(K18:K22)</f>
        <v>53.619488451129065</v>
      </c>
      <c r="M18" s="74">
        <f t="shared" ref="M18" si="28">STDEV(K18:K22)</f>
        <v>12.814294643432628</v>
      </c>
      <c r="N18" s="18">
        <v>336.52153676371699</v>
      </c>
      <c r="O18" s="18">
        <v>207.76611087462101</v>
      </c>
      <c r="P18" s="38">
        <f>O18/N18*100</f>
        <v>61.739320720058558</v>
      </c>
      <c r="Q18" s="66">
        <f t="shared" ref="Q18" si="29">AVERAGE(P18:P22)</f>
        <v>70.23963687981545</v>
      </c>
      <c r="R18" s="66">
        <f t="shared" ref="R18" si="30">STDEV(P18:P22)</f>
        <v>7.2622314641222729</v>
      </c>
      <c r="S18" s="15">
        <v>929.65466840449096</v>
      </c>
      <c r="T18" s="15">
        <v>314.69377574161098</v>
      </c>
      <c r="U18" s="17">
        <f t="shared" ref="U18:U19" si="31">T18/S18*100</f>
        <v>33.850609956243275</v>
      </c>
      <c r="V18" s="74">
        <f t="shared" ref="V18" si="32">AVERAGE(U18:U22)</f>
        <v>50.900954913958572</v>
      </c>
      <c r="W18" s="74">
        <f t="shared" ref="W18" si="33">STDEV(U18:U22)</f>
        <v>14.613730609034612</v>
      </c>
      <c r="X18" s="15">
        <v>811.45485700516997</v>
      </c>
      <c r="Y18" s="15">
        <v>543.81201780968797</v>
      </c>
      <c r="Z18" s="17">
        <f t="shared" si="3"/>
        <v>67.016915742759949</v>
      </c>
      <c r="AA18" s="74">
        <f t="shared" ref="AA18" si="34">AVERAGE(Z18:Z22)</f>
        <v>71.782864275352452</v>
      </c>
      <c r="AB18" s="74">
        <f t="shared" ref="AB18" si="35">STDEV(Z18:Z22)</f>
        <v>4.3439519253430774</v>
      </c>
    </row>
    <row r="19" spans="1:28">
      <c r="A19" s="63"/>
      <c r="B19" s="73"/>
      <c r="C19" s="8">
        <v>83</v>
      </c>
      <c r="D19" s="15">
        <v>698.13992266749301</v>
      </c>
      <c r="E19" s="15">
        <v>483.82080750323502</v>
      </c>
      <c r="F19" s="16">
        <f t="shared" si="0"/>
        <v>69.30140961637386</v>
      </c>
      <c r="G19" s="75"/>
      <c r="H19" s="75"/>
      <c r="I19" s="15">
        <v>1150.45502567105</v>
      </c>
      <c r="J19" s="15">
        <v>425.75948418478902</v>
      </c>
      <c r="K19" s="16">
        <f t="shared" si="1"/>
        <v>37.007920751743193</v>
      </c>
      <c r="L19" s="75"/>
      <c r="M19" s="75"/>
      <c r="N19" s="18"/>
      <c r="O19" s="18"/>
      <c r="P19" s="38"/>
      <c r="Q19" s="67"/>
      <c r="R19" s="67"/>
      <c r="S19" s="15">
        <v>876.67958353399399</v>
      </c>
      <c r="T19" s="15">
        <v>320.96219650075301</v>
      </c>
      <c r="U19" s="17">
        <f t="shared" si="31"/>
        <v>36.611117964777769</v>
      </c>
      <c r="V19" s="75"/>
      <c r="W19" s="75"/>
      <c r="X19" s="15">
        <v>795.81673704817695</v>
      </c>
      <c r="Y19" s="15">
        <v>624.67786215392198</v>
      </c>
      <c r="Z19" s="17">
        <f t="shared" si="3"/>
        <v>78.495190296067548</v>
      </c>
      <c r="AA19" s="75"/>
      <c r="AB19" s="75"/>
    </row>
    <row r="20" spans="1:28">
      <c r="A20" s="63"/>
      <c r="B20" s="73"/>
      <c r="C20" s="8">
        <v>85</v>
      </c>
      <c r="D20" s="15">
        <v>774.67006296081502</v>
      </c>
      <c r="E20" s="15">
        <v>487.73587718451</v>
      </c>
      <c r="F20" s="16">
        <f t="shared" si="0"/>
        <v>62.960465429678159</v>
      </c>
      <c r="G20" s="75"/>
      <c r="H20" s="75"/>
      <c r="I20" s="15">
        <v>1055.0592685597501</v>
      </c>
      <c r="J20" s="15">
        <v>601.86443053078995</v>
      </c>
      <c r="K20" s="16">
        <f t="shared" si="1"/>
        <v>57.045556440861233</v>
      </c>
      <c r="L20" s="75"/>
      <c r="M20" s="75"/>
      <c r="N20" s="18">
        <v>593.70588910685206</v>
      </c>
      <c r="O20" s="18">
        <v>453.97711802633398</v>
      </c>
      <c r="P20" s="38">
        <f t="shared" ref="P20:P34" si="36">O20/N20*100</f>
        <v>76.464984827635689</v>
      </c>
      <c r="Q20" s="67"/>
      <c r="R20" s="67"/>
      <c r="S20" s="15">
        <v>888.22847200533499</v>
      </c>
      <c r="T20" s="15">
        <v>560.61300450615499</v>
      </c>
      <c r="U20" s="17">
        <f t="shared" si="4"/>
        <v>63.115856131077472</v>
      </c>
      <c r="V20" s="75"/>
      <c r="W20" s="75"/>
      <c r="X20" s="15">
        <v>805.13511699929904</v>
      </c>
      <c r="Y20" s="15">
        <v>566.76713035961404</v>
      </c>
      <c r="Z20" s="17">
        <f t="shared" si="3"/>
        <v>70.394039260382613</v>
      </c>
      <c r="AA20" s="75"/>
      <c r="AB20" s="75"/>
    </row>
    <row r="21" spans="1:28">
      <c r="A21" s="63"/>
      <c r="B21" s="73"/>
      <c r="C21" s="8">
        <v>86</v>
      </c>
      <c r="D21" s="15">
        <v>613.67389245518996</v>
      </c>
      <c r="E21" s="15">
        <v>461.08738452475899</v>
      </c>
      <c r="F21" s="16">
        <f t="shared" si="0"/>
        <v>75.135571220088565</v>
      </c>
      <c r="G21" s="75"/>
      <c r="H21" s="75"/>
      <c r="I21" s="15">
        <v>1502.70117388472</v>
      </c>
      <c r="J21" s="15">
        <v>707.086545585816</v>
      </c>
      <c r="K21" s="16">
        <f t="shared" si="1"/>
        <v>47.054368351751904</v>
      </c>
      <c r="L21" s="75"/>
      <c r="M21" s="75"/>
      <c r="N21" s="18">
        <v>489.66053135360198</v>
      </c>
      <c r="O21" s="18">
        <v>372.63445653065099</v>
      </c>
      <c r="P21" s="38">
        <f t="shared" si="36"/>
        <v>76.100570225775016</v>
      </c>
      <c r="Q21" s="67"/>
      <c r="R21" s="67"/>
      <c r="S21" s="15">
        <v>855.30770884552396</v>
      </c>
      <c r="T21" s="15">
        <v>548.71446633818903</v>
      </c>
      <c r="U21" s="17">
        <f t="shared" si="4"/>
        <v>64.154041950449866</v>
      </c>
      <c r="V21" s="75"/>
      <c r="W21" s="75"/>
      <c r="X21" s="15">
        <v>808.60704055133397</v>
      </c>
      <c r="Y21" s="15">
        <v>591.74883087011597</v>
      </c>
      <c r="Z21" s="17">
        <f t="shared" si="3"/>
        <v>73.181261254742822</v>
      </c>
      <c r="AA21" s="75"/>
      <c r="AB21" s="75"/>
    </row>
    <row r="22" spans="1:28">
      <c r="A22" s="63"/>
      <c r="B22" s="73"/>
      <c r="C22" s="8">
        <v>87</v>
      </c>
      <c r="D22" s="15">
        <v>723.92353758603599</v>
      </c>
      <c r="E22" s="15">
        <v>458.92568643361199</v>
      </c>
      <c r="F22" s="16">
        <f t="shared" si="0"/>
        <v>63.394220881935361</v>
      </c>
      <c r="G22" s="76"/>
      <c r="H22" s="76"/>
      <c r="I22" s="15">
        <v>1199.5243733894599</v>
      </c>
      <c r="J22" s="15">
        <v>664.55626848664804</v>
      </c>
      <c r="K22" s="16">
        <f t="shared" si="1"/>
        <v>55.401647788850795</v>
      </c>
      <c r="L22" s="76"/>
      <c r="M22" s="76"/>
      <c r="N22" s="18">
        <v>551.06737392466596</v>
      </c>
      <c r="O22" s="18">
        <v>367.30663851390602</v>
      </c>
      <c r="P22" s="38">
        <f t="shared" si="36"/>
        <v>66.653671745792536</v>
      </c>
      <c r="Q22" s="68"/>
      <c r="R22" s="68"/>
      <c r="S22" s="15">
        <v>884.476672081782</v>
      </c>
      <c r="T22" s="15">
        <v>502.14525508360998</v>
      </c>
      <c r="U22" s="17">
        <f t="shared" si="4"/>
        <v>56.77314856724449</v>
      </c>
      <c r="V22" s="76"/>
      <c r="W22" s="76"/>
      <c r="X22" s="15">
        <v>795.29946307320495</v>
      </c>
      <c r="Y22" s="15">
        <v>555.333078666387</v>
      </c>
      <c r="Z22" s="17">
        <f t="shared" si="3"/>
        <v>69.826914822809357</v>
      </c>
      <c r="AA22" s="76"/>
      <c r="AB22" s="76"/>
    </row>
    <row r="23" spans="1:28">
      <c r="A23" s="63"/>
      <c r="B23" s="73" t="s">
        <v>11</v>
      </c>
      <c r="C23" s="8">
        <v>102</v>
      </c>
      <c r="D23" s="15">
        <v>746.93489291728099</v>
      </c>
      <c r="E23" s="15">
        <v>200.274024324386</v>
      </c>
      <c r="F23" s="16">
        <f t="shared" si="0"/>
        <v>26.812781973831989</v>
      </c>
      <c r="G23" s="74">
        <f t="shared" ref="G23" si="37">AVERAGE(F23:F27)</f>
        <v>20.524127520046626</v>
      </c>
      <c r="H23" s="74">
        <f t="shared" ref="H23" si="38">STDEV(F23:F27)</f>
        <v>4.7757357465383024</v>
      </c>
      <c r="I23" s="15">
        <v>1179.84010363177</v>
      </c>
      <c r="J23" s="15">
        <v>1218.4343200852099</v>
      </c>
      <c r="K23" s="16">
        <f t="shared" si="1"/>
        <v>103.27113956667856</v>
      </c>
      <c r="L23" s="74">
        <f t="shared" ref="L23" si="39">AVERAGE(K23:K27)</f>
        <v>97.881253464064685</v>
      </c>
      <c r="M23" s="74">
        <f t="shared" ref="M23" si="40">STDEV(K23:K27)</f>
        <v>4.5024692443755692</v>
      </c>
      <c r="N23" s="18">
        <v>435.45603947264499</v>
      </c>
      <c r="O23" s="18">
        <v>131.00760238678501</v>
      </c>
      <c r="P23" s="38">
        <f t="shared" si="36"/>
        <v>30.085149937394494</v>
      </c>
      <c r="Q23" s="66">
        <f t="shared" ref="Q23" si="41">AVERAGE(P23:P27)</f>
        <v>35.141159488495873</v>
      </c>
      <c r="R23" s="66">
        <f t="shared" ref="R23" si="42">STDEV(P23:P27)</f>
        <v>7.2662707916256055</v>
      </c>
      <c r="S23" s="15">
        <v>930.89605698416699</v>
      </c>
      <c r="T23" s="15">
        <v>883.42238336831804</v>
      </c>
      <c r="U23" s="17">
        <f t="shared" si="4"/>
        <v>94.900217563532294</v>
      </c>
      <c r="V23" s="74">
        <f t="shared" ref="V23" si="43">AVERAGE(U23:U27)</f>
        <v>92.007101860794165</v>
      </c>
      <c r="W23" s="74">
        <f t="shared" ref="W23" si="44">STDEV(U23:U27)</f>
        <v>6.3601552678336777</v>
      </c>
      <c r="X23" s="15">
        <v>884.54710745055002</v>
      </c>
      <c r="Y23" s="15">
        <v>816.56680709167404</v>
      </c>
      <c r="Z23" s="17">
        <f t="shared" si="3"/>
        <v>92.314677218852765</v>
      </c>
      <c r="AA23" s="74">
        <f t="shared" ref="AA23" si="45">AVERAGE(Z23:Z27)</f>
        <v>90.445196694481723</v>
      </c>
      <c r="AB23" s="74">
        <f t="shared" ref="AB23" si="46">STDEV(Z23:Z27)</f>
        <v>6.1622971387307217</v>
      </c>
    </row>
    <row r="24" spans="1:28">
      <c r="A24" s="63"/>
      <c r="B24" s="73"/>
      <c r="C24" s="8">
        <v>104</v>
      </c>
      <c r="D24" s="15">
        <v>799.26019503958105</v>
      </c>
      <c r="E24" s="15">
        <v>134.798606720968</v>
      </c>
      <c r="F24" s="16">
        <f t="shared" si="0"/>
        <v>16.865422243915511</v>
      </c>
      <c r="G24" s="75"/>
      <c r="H24" s="75"/>
      <c r="I24" s="15">
        <v>1442.43516239473</v>
      </c>
      <c r="J24" s="15">
        <v>1364.2526619637499</v>
      </c>
      <c r="K24" s="16">
        <f t="shared" si="1"/>
        <v>94.579825667783808</v>
      </c>
      <c r="L24" s="75"/>
      <c r="M24" s="75"/>
      <c r="N24" s="18">
        <v>854.78599779078297</v>
      </c>
      <c r="O24" s="18">
        <v>278.01283886021599</v>
      </c>
      <c r="P24" s="38">
        <f t="shared" si="36"/>
        <v>32.524262163716713</v>
      </c>
      <c r="Q24" s="67"/>
      <c r="R24" s="67"/>
      <c r="S24" s="15">
        <v>1035.46167659144</v>
      </c>
      <c r="T24" s="15">
        <v>880.63265121581003</v>
      </c>
      <c r="U24" s="17">
        <f t="shared" si="4"/>
        <v>85.047343723497306</v>
      </c>
      <c r="V24" s="75"/>
      <c r="W24" s="75"/>
      <c r="X24" s="15">
        <v>977.67143292361004</v>
      </c>
      <c r="Y24" s="15">
        <v>829.23863967904902</v>
      </c>
      <c r="Z24" s="17">
        <f t="shared" si="3"/>
        <v>84.817722166567719</v>
      </c>
      <c r="AA24" s="75"/>
      <c r="AB24" s="75"/>
    </row>
    <row r="25" spans="1:28">
      <c r="A25" s="63"/>
      <c r="B25" s="73"/>
      <c r="C25" s="8">
        <v>106</v>
      </c>
      <c r="D25" s="15">
        <v>687.62952305689498</v>
      </c>
      <c r="E25" s="15">
        <v>168.62731515573699</v>
      </c>
      <c r="F25" s="16">
        <f t="shared" si="0"/>
        <v>24.522989415302437</v>
      </c>
      <c r="G25" s="75"/>
      <c r="H25" s="75"/>
      <c r="I25" s="15">
        <v>1196.4774028711699</v>
      </c>
      <c r="J25" s="15">
        <v>1222.5121196856001</v>
      </c>
      <c r="K25" s="16">
        <f t="shared" si="1"/>
        <v>102.17594722240094</v>
      </c>
      <c r="L25" s="75"/>
      <c r="M25" s="75"/>
      <c r="N25" s="18">
        <v>358.68045280646902</v>
      </c>
      <c r="O25" s="18">
        <v>102.719542274728</v>
      </c>
      <c r="P25" s="38">
        <f t="shared" si="36"/>
        <v>28.638176814768251</v>
      </c>
      <c r="Q25" s="67"/>
      <c r="R25" s="67"/>
      <c r="S25" s="15">
        <v>899.96992954470204</v>
      </c>
      <c r="T25" s="15">
        <v>906.45131854042802</v>
      </c>
      <c r="U25" s="17">
        <f t="shared" si="4"/>
        <v>100.72017839518314</v>
      </c>
      <c r="V25" s="75"/>
      <c r="W25" s="75"/>
      <c r="X25" s="15">
        <v>837.56303685251703</v>
      </c>
      <c r="Y25" s="15">
        <v>834.195239365318</v>
      </c>
      <c r="Z25" s="17">
        <f t="shared" si="3"/>
        <v>99.597905191726838</v>
      </c>
      <c r="AA25" s="75"/>
      <c r="AB25" s="75"/>
    </row>
    <row r="26" spans="1:28">
      <c r="A26" s="63"/>
      <c r="B26" s="73"/>
      <c r="C26" s="8">
        <v>107</v>
      </c>
      <c r="D26" s="15">
        <v>861.03398370176797</v>
      </c>
      <c r="E26" s="15">
        <v>144.65318517856599</v>
      </c>
      <c r="F26" s="16">
        <f t="shared" si="0"/>
        <v>16.799939133258274</v>
      </c>
      <c r="G26" s="75"/>
      <c r="H26" s="75"/>
      <c r="I26" s="15">
        <v>1251.2478212088999</v>
      </c>
      <c r="J26" s="15">
        <v>1198.28442311033</v>
      </c>
      <c r="K26" s="16">
        <f t="shared" si="1"/>
        <v>95.767153620503478</v>
      </c>
      <c r="L26" s="75"/>
      <c r="M26" s="75"/>
      <c r="N26" s="18">
        <v>444.30086751019098</v>
      </c>
      <c r="O26" s="18">
        <v>168.76982214439099</v>
      </c>
      <c r="P26" s="38">
        <f t="shared" si="36"/>
        <v>37.985481120070034</v>
      </c>
      <c r="Q26" s="67"/>
      <c r="R26" s="67"/>
      <c r="S26" s="15">
        <v>1016.76972271953</v>
      </c>
      <c r="T26" s="15">
        <v>881.13448102228404</v>
      </c>
      <c r="U26" s="17">
        <f t="shared" si="4"/>
        <v>86.660180897748845</v>
      </c>
      <c r="V26" s="75"/>
      <c r="W26" s="75"/>
      <c r="X26" s="15">
        <v>928.09873786196397</v>
      </c>
      <c r="Y26" s="15">
        <v>786.22934418766999</v>
      </c>
      <c r="Z26" s="17">
        <f t="shared" si="3"/>
        <v>84.713976230469328</v>
      </c>
      <c r="AA26" s="75"/>
      <c r="AB26" s="75"/>
    </row>
    <row r="27" spans="1:28">
      <c r="A27" s="63"/>
      <c r="B27" s="73"/>
      <c r="C27" s="8">
        <v>108</v>
      </c>
      <c r="D27" s="15">
        <v>738.93203688615597</v>
      </c>
      <c r="E27" s="15">
        <v>130.19616595857599</v>
      </c>
      <c r="F27" s="16">
        <f t="shared" si="0"/>
        <v>17.6195048339249</v>
      </c>
      <c r="G27" s="76"/>
      <c r="H27" s="76"/>
      <c r="I27" s="15">
        <v>1275.3866310021101</v>
      </c>
      <c r="J27" s="15">
        <v>1193.9174996394599</v>
      </c>
      <c r="K27" s="16">
        <f t="shared" si="1"/>
        <v>93.61220124295663</v>
      </c>
      <c r="L27" s="76"/>
      <c r="M27" s="76"/>
      <c r="N27" s="18">
        <v>409.90873550387198</v>
      </c>
      <c r="O27" s="18">
        <v>190.49576926626801</v>
      </c>
      <c r="P27" s="38">
        <f t="shared" si="36"/>
        <v>46.472727406529884</v>
      </c>
      <c r="Q27" s="68"/>
      <c r="R27" s="68"/>
      <c r="S27" s="15">
        <v>987.61650041606595</v>
      </c>
      <c r="T27" s="15">
        <v>915.59544337617899</v>
      </c>
      <c r="U27" s="17">
        <f t="shared" si="4"/>
        <v>92.707588724009199</v>
      </c>
      <c r="V27" s="76"/>
      <c r="W27" s="76"/>
      <c r="X27" s="15">
        <v>872.16415160104498</v>
      </c>
      <c r="Y27" s="15">
        <v>791.76546685536596</v>
      </c>
      <c r="Z27" s="17">
        <f t="shared" si="3"/>
        <v>90.78170266479195</v>
      </c>
      <c r="AA27" s="76"/>
      <c r="AB27" s="76"/>
    </row>
    <row r="28" spans="1:28">
      <c r="A28" s="79" t="s">
        <v>15</v>
      </c>
      <c r="B28" s="73" t="s">
        <v>7</v>
      </c>
      <c r="C28" s="8">
        <v>18</v>
      </c>
      <c r="D28" s="15">
        <v>737.13646797298202</v>
      </c>
      <c r="E28" s="15">
        <v>247.71002715760699</v>
      </c>
      <c r="F28" s="16">
        <f t="shared" si="0"/>
        <v>33.604364716722465</v>
      </c>
      <c r="G28" s="74">
        <f t="shared" ref="G28" si="47">AVERAGE(F28:F32)</f>
        <v>41.466701903921418</v>
      </c>
      <c r="H28" s="74">
        <f t="shared" ref="H28" si="48">STDEV(F28:F32)</f>
        <v>5.8033312611753392</v>
      </c>
      <c r="I28" s="15">
        <v>1140.7087536287033</v>
      </c>
      <c r="J28" s="15">
        <v>1038.5124125155264</v>
      </c>
      <c r="K28" s="16">
        <f t="shared" si="1"/>
        <v>91.040978620696947</v>
      </c>
      <c r="L28" s="74">
        <f t="shared" ref="L28" si="49">AVERAGE(K28:K32)</f>
        <v>98.081811314226897</v>
      </c>
      <c r="M28" s="74">
        <f t="shared" ref="M28" si="50">STDEV(K28:K32)</f>
        <v>4.4968032828607241</v>
      </c>
      <c r="N28" s="18">
        <v>729.10619521918602</v>
      </c>
      <c r="O28" s="18">
        <v>459.582604422413</v>
      </c>
      <c r="P28" s="38">
        <f t="shared" si="36"/>
        <v>63.033698991441426</v>
      </c>
      <c r="Q28" s="66">
        <f t="shared" ref="Q28" si="51">AVERAGE(P28:P32)</f>
        <v>65.468796062333908</v>
      </c>
      <c r="R28" s="66">
        <f t="shared" ref="R28" si="52">STDEV(P28:P32)</f>
        <v>10.001774088902653</v>
      </c>
      <c r="S28" s="15">
        <v>1130.0741790044401</v>
      </c>
      <c r="T28" s="15">
        <v>748.41738076017396</v>
      </c>
      <c r="U28" s="17">
        <f t="shared" si="4"/>
        <v>66.22727911715549</v>
      </c>
      <c r="V28" s="74">
        <f t="shared" ref="V28" si="53">AVERAGE(U28:U32)</f>
        <v>70.579155564735842</v>
      </c>
      <c r="W28" s="74">
        <f t="shared" ref="W28" si="54">STDEV(U28:U32)</f>
        <v>3.8902566971073562</v>
      </c>
      <c r="X28" s="15">
        <v>933.90522764644402</v>
      </c>
      <c r="Y28" s="15">
        <v>516.56870888532501</v>
      </c>
      <c r="Z28" s="17">
        <f t="shared" si="3"/>
        <v>55.312754827076148</v>
      </c>
      <c r="AA28" s="74">
        <f t="shared" ref="AA28" si="55">AVERAGE(Z28:Z32)</f>
        <v>62.043836723360229</v>
      </c>
      <c r="AB28" s="74">
        <f t="shared" ref="AB28" si="56">STDEV(Z28:Z32)</f>
        <v>6.5077976930421313</v>
      </c>
    </row>
    <row r="29" spans="1:28">
      <c r="A29" s="79"/>
      <c r="B29" s="73"/>
      <c r="C29" s="8">
        <v>19</v>
      </c>
      <c r="D29" s="15">
        <v>743.22275017062395</v>
      </c>
      <c r="E29" s="15">
        <v>370.66798094644798</v>
      </c>
      <c r="F29" s="16">
        <f t="shared" si="0"/>
        <v>49.873067106914121</v>
      </c>
      <c r="G29" s="75"/>
      <c r="H29" s="75"/>
      <c r="I29" s="15">
        <v>1081.3038087051425</v>
      </c>
      <c r="J29" s="15">
        <v>1080.5782205776588</v>
      </c>
      <c r="K29" s="16">
        <f t="shared" si="1"/>
        <v>99.932896922988505</v>
      </c>
      <c r="L29" s="75"/>
      <c r="M29" s="75"/>
      <c r="N29" s="18">
        <v>871.32941746839401</v>
      </c>
      <c r="O29" s="18">
        <v>484.571525024658</v>
      </c>
      <c r="P29" s="38">
        <f t="shared" si="36"/>
        <v>55.612896260585053</v>
      </c>
      <c r="Q29" s="67"/>
      <c r="R29" s="67"/>
      <c r="S29" s="15">
        <v>930.14703530878705</v>
      </c>
      <c r="T29" s="15">
        <v>645.70965327233</v>
      </c>
      <c r="U29" s="17">
        <f t="shared" si="4"/>
        <v>69.420170011934673</v>
      </c>
      <c r="V29" s="75"/>
      <c r="W29" s="75"/>
      <c r="X29" s="15">
        <v>955.16368384683403</v>
      </c>
      <c r="Y29" s="15">
        <v>622.13082903252996</v>
      </c>
      <c r="Z29" s="17">
        <f t="shared" si="3"/>
        <v>65.133425773366426</v>
      </c>
      <c r="AA29" s="75"/>
      <c r="AB29" s="75"/>
    </row>
    <row r="30" spans="1:28">
      <c r="A30" s="79"/>
      <c r="B30" s="73"/>
      <c r="C30" s="8">
        <v>20</v>
      </c>
      <c r="D30" s="15">
        <v>750.87721207750803</v>
      </c>
      <c r="E30" s="15">
        <v>302.32179495370798</v>
      </c>
      <c r="F30" s="16">
        <f t="shared" si="0"/>
        <v>40.262481014339443</v>
      </c>
      <c r="G30" s="75"/>
      <c r="H30" s="75"/>
      <c r="I30" s="15">
        <v>1101.5055187946648</v>
      </c>
      <c r="J30" s="15">
        <v>1067.9196364232098</v>
      </c>
      <c r="K30" s="16">
        <f t="shared" si="1"/>
        <v>96.950911112255994</v>
      </c>
      <c r="L30" s="75"/>
      <c r="M30" s="75"/>
      <c r="N30" s="18">
        <v>765.18146412898705</v>
      </c>
      <c r="O30" s="18">
        <v>477.79986811842701</v>
      </c>
      <c r="P30" s="38">
        <f t="shared" si="36"/>
        <v>62.442687194770322</v>
      </c>
      <c r="Q30" s="67"/>
      <c r="R30" s="67"/>
      <c r="S30" s="15"/>
      <c r="T30" s="15"/>
      <c r="U30" s="19"/>
      <c r="V30" s="75"/>
      <c r="W30" s="75"/>
      <c r="X30" s="15">
        <v>933.15818345443802</v>
      </c>
      <c r="Y30" s="15">
        <v>626.11881787275104</v>
      </c>
      <c r="Z30" s="17">
        <f t="shared" si="3"/>
        <v>67.096750473208672</v>
      </c>
      <c r="AA30" s="75"/>
      <c r="AB30" s="75"/>
    </row>
    <row r="31" spans="1:28">
      <c r="A31" s="79"/>
      <c r="B31" s="73"/>
      <c r="C31" s="8">
        <v>21</v>
      </c>
      <c r="D31" s="15">
        <v>753.75147061345899</v>
      </c>
      <c r="E31" s="15">
        <v>311.04406211543102</v>
      </c>
      <c r="F31" s="16">
        <f t="shared" si="0"/>
        <v>41.266130049773594</v>
      </c>
      <c r="G31" s="75"/>
      <c r="H31" s="75"/>
      <c r="I31" s="15">
        <v>963.31333908047191</v>
      </c>
      <c r="J31" s="15">
        <v>957.7386316989996</v>
      </c>
      <c r="K31" s="16">
        <f t="shared" si="1"/>
        <v>99.421298641333706</v>
      </c>
      <c r="L31" s="75"/>
      <c r="M31" s="75"/>
      <c r="N31" s="18">
        <v>753.19012823195203</v>
      </c>
      <c r="O31" s="18">
        <v>620.35299876998397</v>
      </c>
      <c r="P31" s="38">
        <f t="shared" si="36"/>
        <v>82.363400092113309</v>
      </c>
      <c r="Q31" s="67"/>
      <c r="R31" s="67"/>
      <c r="S31" s="15">
        <v>1056.5210530915399</v>
      </c>
      <c r="T31" s="15">
        <v>751.24722994107003</v>
      </c>
      <c r="U31" s="17">
        <f t="shared" ref="U31:U54" si="57">T31/S31*100</f>
        <v>71.105751063152738</v>
      </c>
      <c r="V31" s="75"/>
      <c r="W31" s="75"/>
      <c r="X31" s="15">
        <v>992.76304900921195</v>
      </c>
      <c r="Y31" s="15">
        <v>543.08055787455999</v>
      </c>
      <c r="Z31" s="17">
        <f t="shared" si="3"/>
        <v>54.70394556047993</v>
      </c>
      <c r="AA31" s="75"/>
      <c r="AB31" s="75"/>
    </row>
    <row r="32" spans="1:28">
      <c r="A32" s="79"/>
      <c r="B32" s="73"/>
      <c r="C32" s="8">
        <v>22</v>
      </c>
      <c r="D32" s="15">
        <v>710.88770399038503</v>
      </c>
      <c r="E32" s="15">
        <v>300.90075569650799</v>
      </c>
      <c r="F32" s="16">
        <f t="shared" si="0"/>
        <v>42.327466631857483</v>
      </c>
      <c r="G32" s="76"/>
      <c r="H32" s="76"/>
      <c r="I32" s="15">
        <v>877.9948411464577</v>
      </c>
      <c r="J32" s="15">
        <v>904.88757091674097</v>
      </c>
      <c r="K32" s="16">
        <f t="shared" si="1"/>
        <v>103.06297127385938</v>
      </c>
      <c r="L32" s="76"/>
      <c r="M32" s="76"/>
      <c r="N32" s="18">
        <v>624.69345685695396</v>
      </c>
      <c r="O32" s="18">
        <v>399.12475668742098</v>
      </c>
      <c r="P32" s="38">
        <f t="shared" si="36"/>
        <v>63.891297772759437</v>
      </c>
      <c r="Q32" s="68"/>
      <c r="R32" s="68"/>
      <c r="S32" s="15">
        <v>1000.52778180529</v>
      </c>
      <c r="T32" s="15">
        <v>756.033030660127</v>
      </c>
      <c r="U32" s="17">
        <f t="shared" si="57"/>
        <v>75.563422066700454</v>
      </c>
      <c r="V32" s="76"/>
      <c r="W32" s="76"/>
      <c r="X32" s="15">
        <v>981.40060129098094</v>
      </c>
      <c r="Y32" s="15">
        <v>667.08062943927496</v>
      </c>
      <c r="Z32" s="17">
        <f t="shared" si="3"/>
        <v>67.97230698267002</v>
      </c>
      <c r="AA32" s="76"/>
      <c r="AB32" s="76"/>
    </row>
    <row r="33" spans="1:28">
      <c r="A33" s="79"/>
      <c r="B33" s="73" t="s">
        <v>8</v>
      </c>
      <c r="C33" s="8">
        <v>36</v>
      </c>
      <c r="D33" s="15">
        <v>794.44586679643305</v>
      </c>
      <c r="E33" s="15">
        <v>365.11903449432498</v>
      </c>
      <c r="F33" s="16">
        <f t="shared" si="0"/>
        <v>45.958957023296115</v>
      </c>
      <c r="G33" s="74">
        <f t="shared" ref="G33" si="58">AVERAGE(F33:F37)</f>
        <v>50.008893952287423</v>
      </c>
      <c r="H33" s="74">
        <f t="shared" ref="H33" si="59">STDEV(F33:F37)</f>
        <v>4.9252231207513359</v>
      </c>
      <c r="I33" s="5">
        <v>1434.7453799297421</v>
      </c>
      <c r="J33" s="5">
        <v>1306.65753024064</v>
      </c>
      <c r="K33" s="16">
        <f t="shared" si="1"/>
        <v>91.072433375225486</v>
      </c>
      <c r="L33" s="74">
        <f t="shared" ref="L33" si="60">AVERAGE(K33:K37)</f>
        <v>94.132995771034274</v>
      </c>
      <c r="M33" s="74">
        <f t="shared" ref="M33" si="61">STDEV(K33:K37)</f>
        <v>8.1721550410300168</v>
      </c>
      <c r="N33" s="18">
        <v>619.98171078746805</v>
      </c>
      <c r="O33" s="18">
        <v>279.768379946403</v>
      </c>
      <c r="P33" s="38">
        <f t="shared" si="36"/>
        <v>45.125263387375732</v>
      </c>
      <c r="Q33" s="66">
        <f t="shared" ref="Q33" si="62">AVERAGE(P33:P37)</f>
        <v>42.876390524866565</v>
      </c>
      <c r="R33" s="66">
        <f t="shared" ref="R33" si="63">STDEV(P33:P37)</f>
        <v>3.5459578916448522</v>
      </c>
      <c r="S33" s="15">
        <v>1078.9013279369799</v>
      </c>
      <c r="T33" s="15">
        <v>731.82310237600404</v>
      </c>
      <c r="U33" s="17">
        <f t="shared" si="57"/>
        <v>67.830401485867014</v>
      </c>
      <c r="V33" s="74">
        <f t="shared" ref="V33" si="64">AVERAGE(U33:U37)</f>
        <v>67.761202687158118</v>
      </c>
      <c r="W33" s="74">
        <f t="shared" ref="W33" si="65">STDEV(U33:U37)</f>
        <v>5.3234932265567307</v>
      </c>
      <c r="X33" s="15">
        <v>1047.26146159262</v>
      </c>
      <c r="Y33" s="15">
        <v>582.63666438666098</v>
      </c>
      <c r="Z33" s="17">
        <f t="shared" si="3"/>
        <v>55.634307740171963</v>
      </c>
      <c r="AA33" s="74">
        <f t="shared" ref="AA33" si="66">AVERAGE(Z33:Z37)</f>
        <v>55.277775649631202</v>
      </c>
      <c r="AB33" s="74">
        <f t="shared" ref="AB33" si="67">STDEV(Z33:Z37)</f>
        <v>3.4490428943720493</v>
      </c>
    </row>
    <row r="34" spans="1:28">
      <c r="A34" s="79"/>
      <c r="B34" s="73"/>
      <c r="C34" s="8">
        <v>39</v>
      </c>
      <c r="D34" s="15">
        <v>734.23866611470601</v>
      </c>
      <c r="E34" s="15">
        <v>415.286353982425</v>
      </c>
      <c r="F34" s="16">
        <f t="shared" si="0"/>
        <v>56.560131350743539</v>
      </c>
      <c r="G34" s="75"/>
      <c r="H34" s="75"/>
      <c r="I34" s="5">
        <v>1323.3161542430671</v>
      </c>
      <c r="J34" s="5">
        <v>1124.9567455024637</v>
      </c>
      <c r="K34" s="16">
        <f t="shared" si="1"/>
        <v>85.010429434826605</v>
      </c>
      <c r="L34" s="75"/>
      <c r="M34" s="75"/>
      <c r="N34" s="18">
        <v>949.88265123097005</v>
      </c>
      <c r="O34" s="18">
        <v>392.42853987340698</v>
      </c>
      <c r="P34" s="38">
        <f t="shared" si="36"/>
        <v>41.313370590025173</v>
      </c>
      <c r="Q34" s="67"/>
      <c r="R34" s="67"/>
      <c r="S34" s="15">
        <v>1151.6392067033</v>
      </c>
      <c r="T34" s="15">
        <v>731.11016397258197</v>
      </c>
      <c r="U34" s="17">
        <f t="shared" si="57"/>
        <v>63.48430651865953</v>
      </c>
      <c r="V34" s="75"/>
      <c r="W34" s="75"/>
      <c r="X34" s="15">
        <v>1014.41023239503</v>
      </c>
      <c r="Y34" s="15">
        <v>563.05712576833002</v>
      </c>
      <c r="Z34" s="17">
        <f t="shared" si="3"/>
        <v>55.505860231609461</v>
      </c>
      <c r="AA34" s="75"/>
      <c r="AB34" s="75"/>
    </row>
    <row r="35" spans="1:28">
      <c r="A35" s="79"/>
      <c r="B35" s="73"/>
      <c r="C35" s="8">
        <v>42</v>
      </c>
      <c r="D35" s="15">
        <v>773.90044147770595</v>
      </c>
      <c r="E35" s="15">
        <v>395.99853937807399</v>
      </c>
      <c r="F35" s="16">
        <f t="shared" ref="F35:F52" si="68">E35/D35*100</f>
        <v>51.169183806374875</v>
      </c>
      <c r="G35" s="75"/>
      <c r="H35" s="75"/>
      <c r="I35" s="5">
        <v>1235.86340317486</v>
      </c>
      <c r="J35" s="5">
        <v>1294.98790312407</v>
      </c>
      <c r="K35" s="16">
        <f t="shared" ref="K35:K66" si="69">J35/I35*100</f>
        <v>104.78406430656679</v>
      </c>
      <c r="L35" s="75"/>
      <c r="M35" s="75"/>
      <c r="N35" s="18"/>
      <c r="O35" s="18"/>
      <c r="P35" s="38"/>
      <c r="Q35" s="67"/>
      <c r="R35" s="67"/>
      <c r="S35" s="15">
        <v>1058.63569542562</v>
      </c>
      <c r="T35" s="15">
        <v>804.85331053429604</v>
      </c>
      <c r="U35" s="17">
        <f t="shared" si="57"/>
        <v>76.027410941467281</v>
      </c>
      <c r="V35" s="75"/>
      <c r="W35" s="75"/>
      <c r="X35" s="15">
        <v>939.02374849237106</v>
      </c>
      <c r="Y35" s="15">
        <v>568.83693509764601</v>
      </c>
      <c r="Z35" s="17">
        <f t="shared" ref="Z35:Z66" si="70">Y35/X35*100</f>
        <v>60.577481241654397</v>
      </c>
      <c r="AA35" s="75"/>
      <c r="AB35" s="75"/>
    </row>
    <row r="36" spans="1:28">
      <c r="A36" s="79"/>
      <c r="B36" s="73"/>
      <c r="C36" s="8">
        <v>43</v>
      </c>
      <c r="D36" s="15">
        <v>791.33663222941198</v>
      </c>
      <c r="E36" s="15">
        <v>411.72546927577201</v>
      </c>
      <c r="F36" s="16">
        <f t="shared" si="68"/>
        <v>52.0291178882783</v>
      </c>
      <c r="G36" s="75"/>
      <c r="H36" s="75"/>
      <c r="I36" s="5">
        <v>1219.1366240541799</v>
      </c>
      <c r="J36" s="5">
        <v>1223.6843169000699</v>
      </c>
      <c r="K36" s="16">
        <f t="shared" si="69"/>
        <v>100.37302569344253</v>
      </c>
      <c r="L36" s="75"/>
      <c r="M36" s="75"/>
      <c r="N36" s="18">
        <v>555.660696271132</v>
      </c>
      <c r="O36" s="18">
        <v>214.82619211011601</v>
      </c>
      <c r="P36" s="38">
        <f t="shared" ref="P36:P54" si="71">O36/N36*100</f>
        <v>38.661397783170287</v>
      </c>
      <c r="Q36" s="67"/>
      <c r="R36" s="67"/>
      <c r="S36" s="15">
        <v>996.52432969384404</v>
      </c>
      <c r="T36" s="15">
        <v>685.33945877252995</v>
      </c>
      <c r="U36" s="17">
        <f t="shared" si="57"/>
        <v>68.772978075014237</v>
      </c>
      <c r="V36" s="75"/>
      <c r="W36" s="75"/>
      <c r="X36" s="15">
        <v>1089.4548788273</v>
      </c>
      <c r="Y36" s="15">
        <v>581.08091790751803</v>
      </c>
      <c r="Z36" s="17">
        <f t="shared" si="70"/>
        <v>53.336850309303244</v>
      </c>
      <c r="AA36" s="75"/>
      <c r="AB36" s="75"/>
    </row>
    <row r="37" spans="1:28">
      <c r="A37" s="79"/>
      <c r="B37" s="73"/>
      <c r="C37" s="8">
        <v>44</v>
      </c>
      <c r="D37" s="15">
        <v>730.37214131785402</v>
      </c>
      <c r="E37" s="15">
        <v>323.75264113556801</v>
      </c>
      <c r="F37" s="16">
        <f t="shared" si="68"/>
        <v>44.327079692744285</v>
      </c>
      <c r="G37" s="76"/>
      <c r="H37" s="76"/>
      <c r="I37" s="5">
        <v>1182.5006435459234</v>
      </c>
      <c r="J37" s="5">
        <v>1057.4515084745349</v>
      </c>
      <c r="K37" s="16">
        <f t="shared" si="69"/>
        <v>89.425026045109959</v>
      </c>
      <c r="L37" s="76"/>
      <c r="M37" s="76"/>
      <c r="N37" s="18">
        <v>605.83972339913601</v>
      </c>
      <c r="O37" s="18">
        <v>281.14313664706401</v>
      </c>
      <c r="P37" s="38">
        <f t="shared" si="71"/>
        <v>46.405530338895069</v>
      </c>
      <c r="Q37" s="68"/>
      <c r="R37" s="68"/>
      <c r="S37" s="15">
        <v>1017.6413108640299</v>
      </c>
      <c r="T37" s="15">
        <v>637.96866359606599</v>
      </c>
      <c r="U37" s="17">
        <f t="shared" si="57"/>
        <v>62.690916414782507</v>
      </c>
      <c r="V37" s="76"/>
      <c r="W37" s="76"/>
      <c r="X37" s="15">
        <v>964.68281836027995</v>
      </c>
      <c r="Y37" s="15">
        <v>495.213931476092</v>
      </c>
      <c r="Z37" s="17">
        <f t="shared" si="70"/>
        <v>51.334378725416926</v>
      </c>
      <c r="AA37" s="76"/>
      <c r="AB37" s="76"/>
    </row>
    <row r="38" spans="1:28">
      <c r="A38" s="79"/>
      <c r="B38" s="73" t="s">
        <v>9</v>
      </c>
      <c r="C38" s="8">
        <v>60</v>
      </c>
      <c r="D38" s="15">
        <v>727.13165752443899</v>
      </c>
      <c r="E38" s="15">
        <v>65.148787043701901</v>
      </c>
      <c r="F38" s="16">
        <f t="shared" si="68"/>
        <v>8.9596961388677059</v>
      </c>
      <c r="G38" s="74">
        <f t="shared" ref="G38" si="72">AVERAGE(F38:F42)</f>
        <v>20.417125005167478</v>
      </c>
      <c r="H38" s="74">
        <f t="shared" ref="H38" si="73">STDEV(F38:F42)</f>
        <v>7.0002087524403294</v>
      </c>
      <c r="I38" s="15">
        <v>931.36461879755075</v>
      </c>
      <c r="J38" s="15">
        <v>883.27855793534422</v>
      </c>
      <c r="K38" s="16">
        <f t="shared" si="69"/>
        <v>94.837031610209905</v>
      </c>
      <c r="L38" s="74">
        <f t="shared" ref="L38" si="74">AVERAGE(K38:K42)</f>
        <v>94.874492686267928</v>
      </c>
      <c r="M38" s="74">
        <f t="shared" ref="M38" si="75">STDEV(K38:K42)</f>
        <v>8.0704066885757442</v>
      </c>
      <c r="N38" s="18">
        <v>811.57249113268801</v>
      </c>
      <c r="O38" s="18">
        <v>869.653674346912</v>
      </c>
      <c r="P38" s="38">
        <f t="shared" si="71"/>
        <v>107.15662295713867</v>
      </c>
      <c r="Q38" s="66">
        <f t="shared" ref="Q38" si="76">AVERAGE(P38:P42)</f>
        <v>86.083751719103248</v>
      </c>
      <c r="R38" s="66">
        <f t="shared" ref="R38" si="77">STDEV(P38:P42)</f>
        <v>11.968165817225767</v>
      </c>
      <c r="S38" s="15">
        <v>977.12176579351603</v>
      </c>
      <c r="T38" s="15">
        <v>882.70166147867997</v>
      </c>
      <c r="U38" s="17">
        <f t="shared" si="57"/>
        <v>90.336915252506117</v>
      </c>
      <c r="V38" s="74">
        <f t="shared" ref="V38" si="78">AVERAGE(U38:U42)</f>
        <v>96.19531747703239</v>
      </c>
      <c r="W38" s="74">
        <f t="shared" ref="W38" si="79">STDEV(U38:U42)</f>
        <v>6.1703664585930103</v>
      </c>
      <c r="X38" s="15">
        <v>928.70037604509298</v>
      </c>
      <c r="Y38" s="15">
        <v>667.69327772679299</v>
      </c>
      <c r="Z38" s="17">
        <f t="shared" si="70"/>
        <v>71.895446039355676</v>
      </c>
      <c r="AA38" s="74">
        <f t="shared" ref="AA38" si="80">AVERAGE(Z38:Z42)</f>
        <v>94.584672424995929</v>
      </c>
      <c r="AB38" s="74">
        <f t="shared" ref="AB38" si="81">STDEV(Z38:Z42)</f>
        <v>13.679450449454484</v>
      </c>
    </row>
    <row r="39" spans="1:28">
      <c r="A39" s="79"/>
      <c r="B39" s="73"/>
      <c r="C39" s="8">
        <v>62</v>
      </c>
      <c r="D39" s="15">
        <v>787.69372061558602</v>
      </c>
      <c r="E39" s="15">
        <v>175.52468414074301</v>
      </c>
      <c r="F39" s="16">
        <f t="shared" si="68"/>
        <v>22.283367195509658</v>
      </c>
      <c r="G39" s="75"/>
      <c r="H39" s="75"/>
      <c r="I39" s="15">
        <v>918.2231647141333</v>
      </c>
      <c r="J39" s="15">
        <v>907.04632445482196</v>
      </c>
      <c r="K39" s="16">
        <f t="shared" si="69"/>
        <v>98.782775180498632</v>
      </c>
      <c r="L39" s="75"/>
      <c r="M39" s="75"/>
      <c r="N39" s="18">
        <v>803.95466957323697</v>
      </c>
      <c r="O39" s="18">
        <v>629.25585723234406</v>
      </c>
      <c r="P39" s="38">
        <f t="shared" si="71"/>
        <v>78.270066839262441</v>
      </c>
      <c r="Q39" s="67"/>
      <c r="R39" s="67"/>
      <c r="S39" s="15">
        <v>988.52065573693994</v>
      </c>
      <c r="T39" s="15">
        <v>1003.22203927557</v>
      </c>
      <c r="U39" s="17">
        <f t="shared" si="57"/>
        <v>101.48721055582497</v>
      </c>
      <c r="V39" s="75"/>
      <c r="W39" s="75"/>
      <c r="X39" s="15">
        <v>948.55301094037497</v>
      </c>
      <c r="Y39" s="15">
        <v>942.98335287306804</v>
      </c>
      <c r="Z39" s="17">
        <f t="shared" si="70"/>
        <v>99.412825851263136</v>
      </c>
      <c r="AA39" s="75"/>
      <c r="AB39" s="75"/>
    </row>
    <row r="40" spans="1:28">
      <c r="A40" s="79"/>
      <c r="B40" s="73"/>
      <c r="C40" s="8">
        <v>64</v>
      </c>
      <c r="D40" s="15">
        <v>741.53236823889097</v>
      </c>
      <c r="E40" s="15">
        <v>180.92365864271699</v>
      </c>
      <c r="F40" s="16">
        <f t="shared" si="68"/>
        <v>24.398619182653249</v>
      </c>
      <c r="G40" s="75"/>
      <c r="H40" s="75"/>
      <c r="I40" s="15">
        <v>1386.6920540229432</v>
      </c>
      <c r="J40" s="15">
        <v>1125.0521627714631</v>
      </c>
      <c r="K40" s="16">
        <f t="shared" si="69"/>
        <v>81.132084049055123</v>
      </c>
      <c r="L40" s="75"/>
      <c r="M40" s="75"/>
      <c r="N40" s="18">
        <v>810.820388772765</v>
      </c>
      <c r="O40" s="18">
        <v>681.92941137739695</v>
      </c>
      <c r="P40" s="38">
        <f t="shared" si="71"/>
        <v>84.103633902145233</v>
      </c>
      <c r="Q40" s="67"/>
      <c r="R40" s="67"/>
      <c r="S40" s="15">
        <v>1142.2339364366001</v>
      </c>
      <c r="T40" s="15">
        <v>1082.03120550689</v>
      </c>
      <c r="U40" s="17">
        <f t="shared" si="57"/>
        <v>94.729386948743354</v>
      </c>
      <c r="V40" s="75"/>
      <c r="W40" s="75"/>
      <c r="X40" s="15">
        <v>981.25478784676</v>
      </c>
      <c r="Y40" s="15">
        <v>904.83606502064902</v>
      </c>
      <c r="Z40" s="17">
        <f t="shared" si="70"/>
        <v>92.212142679700719</v>
      </c>
      <c r="AA40" s="75"/>
      <c r="AB40" s="75"/>
    </row>
    <row r="41" spans="1:28">
      <c r="A41" s="79"/>
      <c r="B41" s="73"/>
      <c r="C41" s="8">
        <v>65</v>
      </c>
      <c r="D41" s="15">
        <v>717.353772101863</v>
      </c>
      <c r="E41" s="15">
        <v>138.95414091883299</v>
      </c>
      <c r="F41" s="16">
        <f t="shared" si="68"/>
        <v>19.370378510967353</v>
      </c>
      <c r="G41" s="75"/>
      <c r="H41" s="75"/>
      <c r="I41" s="15">
        <v>1123.2811531611571</v>
      </c>
      <c r="J41" s="15">
        <v>1143.1502046736668</v>
      </c>
      <c r="K41" s="16">
        <f t="shared" si="69"/>
        <v>101.7688404596297</v>
      </c>
      <c r="L41" s="75"/>
      <c r="M41" s="75"/>
      <c r="N41" s="18">
        <v>799.48169624477703</v>
      </c>
      <c r="O41" s="18">
        <v>646.22717282121096</v>
      </c>
      <c r="P41" s="38">
        <f t="shared" si="71"/>
        <v>80.830765214086369</v>
      </c>
      <c r="Q41" s="67"/>
      <c r="R41" s="67"/>
      <c r="S41" s="15">
        <v>1104.92001818073</v>
      </c>
      <c r="T41" s="15">
        <v>1001.75884986734</v>
      </c>
      <c r="U41" s="17">
        <f t="shared" si="57"/>
        <v>90.663471869823965</v>
      </c>
      <c r="V41" s="75"/>
      <c r="W41" s="75"/>
      <c r="X41" s="15">
        <v>906.49015651226296</v>
      </c>
      <c r="Y41" s="15">
        <v>947.42284357608105</v>
      </c>
      <c r="Z41" s="17">
        <f t="shared" si="70"/>
        <v>104.51551368426408</v>
      </c>
      <c r="AA41" s="75"/>
      <c r="AB41" s="75"/>
    </row>
    <row r="42" spans="1:28">
      <c r="A42" s="79"/>
      <c r="B42" s="73"/>
      <c r="C42" s="8">
        <v>66</v>
      </c>
      <c r="D42" s="15">
        <v>658.27764723131997</v>
      </c>
      <c r="E42" s="15">
        <v>178.21922010664301</v>
      </c>
      <c r="F42" s="16">
        <f t="shared" si="68"/>
        <v>27.073563997839418</v>
      </c>
      <c r="G42" s="76"/>
      <c r="H42" s="76"/>
      <c r="I42" s="15">
        <v>1113.93252686403</v>
      </c>
      <c r="J42" s="15">
        <v>1090.0022723176114</v>
      </c>
      <c r="K42" s="16">
        <f t="shared" si="69"/>
        <v>97.851732131946306</v>
      </c>
      <c r="L42" s="76"/>
      <c r="M42" s="76"/>
      <c r="N42" s="18">
        <v>636.63377059644699</v>
      </c>
      <c r="O42" s="18">
        <v>509.67416115379001</v>
      </c>
      <c r="P42" s="38">
        <f t="shared" si="71"/>
        <v>80.057669682883528</v>
      </c>
      <c r="Q42" s="68"/>
      <c r="R42" s="68"/>
      <c r="S42" s="15">
        <v>949.50321178045499</v>
      </c>
      <c r="T42" s="15">
        <v>985.20076072035397</v>
      </c>
      <c r="U42" s="17">
        <f t="shared" si="57"/>
        <v>103.75960275826355</v>
      </c>
      <c r="V42" s="76"/>
      <c r="W42" s="76"/>
      <c r="X42" s="15">
        <v>902.06282798745201</v>
      </c>
      <c r="Y42" s="15">
        <v>946.15055217476299</v>
      </c>
      <c r="Z42" s="17">
        <f t="shared" si="70"/>
        <v>104.88743387039602</v>
      </c>
      <c r="AA42" s="76"/>
      <c r="AB42" s="76"/>
    </row>
    <row r="43" spans="1:28">
      <c r="A43" s="79"/>
      <c r="B43" s="73" t="s">
        <v>10</v>
      </c>
      <c r="C43" s="8">
        <v>81</v>
      </c>
      <c r="D43" s="15">
        <v>638.68952175514596</v>
      </c>
      <c r="E43" s="15">
        <v>199.266095919729</v>
      </c>
      <c r="F43" s="16">
        <f t="shared" si="68"/>
        <v>31.199211687728539</v>
      </c>
      <c r="G43" s="74">
        <f t="shared" ref="G43" si="82">AVERAGE(F43:F47)</f>
        <v>41.802719394095462</v>
      </c>
      <c r="H43" s="74">
        <f t="shared" ref="H43" si="83">STDEV(F43:F47)</f>
        <v>9.2765557764303015</v>
      </c>
      <c r="I43" s="15">
        <v>1400.7272321544001</v>
      </c>
      <c r="J43" s="15">
        <v>866.14695823817101</v>
      </c>
      <c r="K43" s="16">
        <f t="shared" si="69"/>
        <v>61.835519318489048</v>
      </c>
      <c r="L43" s="74">
        <f t="shared" ref="L43" si="84">AVERAGE(K43:K47)</f>
        <v>71.819880494933784</v>
      </c>
      <c r="M43" s="74">
        <f t="shared" ref="M43" si="85">STDEV(K43:K47)</f>
        <v>6.5261004188698299</v>
      </c>
      <c r="N43" s="18">
        <v>615.07036204290603</v>
      </c>
      <c r="O43" s="18">
        <v>361.57032154105701</v>
      </c>
      <c r="P43" s="38">
        <f t="shared" si="71"/>
        <v>58.785196597691801</v>
      </c>
      <c r="Q43" s="66">
        <f t="shared" ref="Q43" si="86">AVERAGE(P43:P47)</f>
        <v>59.069852996859026</v>
      </c>
      <c r="R43" s="66">
        <f t="shared" ref="R43" si="87">STDEV(P43:P47)</f>
        <v>3.8292698379977099</v>
      </c>
      <c r="S43" s="15">
        <v>996.66037505919496</v>
      </c>
      <c r="T43" s="15">
        <v>912.35014338593999</v>
      </c>
      <c r="U43" s="17">
        <f t="shared" si="57"/>
        <v>91.540726030344331</v>
      </c>
      <c r="V43" s="74">
        <f t="shared" ref="V43" si="88">AVERAGE(U43:U47)</f>
        <v>103.5214665369484</v>
      </c>
      <c r="W43" s="74">
        <f t="shared" ref="W43" si="89">STDEV(U43:U47)</f>
        <v>10.257440320180688</v>
      </c>
      <c r="X43" s="15">
        <v>780.31186094499003</v>
      </c>
      <c r="Y43" s="15">
        <v>774.61335213484404</v>
      </c>
      <c r="Z43" s="17">
        <f t="shared" si="70"/>
        <v>99.269713931652291</v>
      </c>
      <c r="AA43" s="74">
        <f t="shared" ref="AA43" si="90">AVERAGE(Z43:Z47)</f>
        <v>106.52450273935547</v>
      </c>
      <c r="AB43" s="74">
        <f t="shared" ref="AB43" si="91">STDEV(Z43:Z47)</f>
        <v>8.3175061946277626</v>
      </c>
    </row>
    <row r="44" spans="1:28">
      <c r="A44" s="79"/>
      <c r="B44" s="73"/>
      <c r="C44" s="8">
        <v>83</v>
      </c>
      <c r="D44" s="15">
        <v>645.85576400213301</v>
      </c>
      <c r="E44" s="15">
        <v>223.38336796902999</v>
      </c>
      <c r="F44" s="16">
        <f t="shared" si="68"/>
        <v>34.587191199596113</v>
      </c>
      <c r="G44" s="75"/>
      <c r="H44" s="75"/>
      <c r="I44" s="15">
        <v>1102.49532366986</v>
      </c>
      <c r="J44" s="15">
        <v>802.99986951715596</v>
      </c>
      <c r="K44" s="16">
        <f t="shared" si="69"/>
        <v>72.834764218701821</v>
      </c>
      <c r="L44" s="75"/>
      <c r="M44" s="75"/>
      <c r="N44" s="18">
        <v>568.89232597888702</v>
      </c>
      <c r="O44" s="18">
        <v>361.587540033979</v>
      </c>
      <c r="P44" s="38">
        <f t="shared" si="71"/>
        <v>63.559925757795931</v>
      </c>
      <c r="Q44" s="67"/>
      <c r="R44" s="67"/>
      <c r="S44" s="15">
        <v>814.72950296822</v>
      </c>
      <c r="T44" s="15">
        <v>963.42781815947205</v>
      </c>
      <c r="U44" s="17">
        <f t="shared" si="57"/>
        <v>118.25124960487068</v>
      </c>
      <c r="V44" s="75"/>
      <c r="W44" s="75"/>
      <c r="X44" s="15">
        <v>756.76487349620595</v>
      </c>
      <c r="Y44" s="15">
        <v>761.67767137015096</v>
      </c>
      <c r="Z44" s="17">
        <f t="shared" si="70"/>
        <v>100.64918418467921</v>
      </c>
      <c r="AA44" s="75"/>
      <c r="AB44" s="75"/>
    </row>
    <row r="45" spans="1:28">
      <c r="A45" s="79"/>
      <c r="B45" s="73"/>
      <c r="C45" s="8">
        <v>85</v>
      </c>
      <c r="D45" s="15">
        <v>688.01954082306304</v>
      </c>
      <c r="E45" s="15">
        <v>314.360475431206</v>
      </c>
      <c r="F45" s="16">
        <f t="shared" si="68"/>
        <v>45.690631846755878</v>
      </c>
      <c r="G45" s="75"/>
      <c r="H45" s="75"/>
      <c r="I45" s="15">
        <v>1110.9788042344101</v>
      </c>
      <c r="J45" s="15">
        <v>853.87051851312299</v>
      </c>
      <c r="K45" s="16">
        <f t="shared" si="69"/>
        <v>76.857498564208555</v>
      </c>
      <c r="L45" s="75"/>
      <c r="M45" s="75"/>
      <c r="N45" s="18">
        <v>510.15382642031199</v>
      </c>
      <c r="O45" s="18">
        <v>314.49482276535798</v>
      </c>
      <c r="P45" s="38">
        <f t="shared" si="71"/>
        <v>61.647057510502336</v>
      </c>
      <c r="Q45" s="67"/>
      <c r="R45" s="67"/>
      <c r="S45" s="15">
        <v>870.43887521871204</v>
      </c>
      <c r="T45" s="15">
        <v>901.88023589348802</v>
      </c>
      <c r="U45" s="17">
        <f t="shared" si="57"/>
        <v>103.61212734976661</v>
      </c>
      <c r="V45" s="75"/>
      <c r="W45" s="75"/>
      <c r="X45" s="15">
        <v>750.56744391321297</v>
      </c>
      <c r="Y45" s="15">
        <v>891.04065547323501</v>
      </c>
      <c r="Z45" s="17">
        <f t="shared" si="70"/>
        <v>118.7156014691552</v>
      </c>
      <c r="AA45" s="75"/>
      <c r="AB45" s="75"/>
    </row>
    <row r="46" spans="1:28">
      <c r="A46" s="79"/>
      <c r="B46" s="73"/>
      <c r="C46" s="8">
        <v>86</v>
      </c>
      <c r="D46" s="15">
        <v>622.631758480548</v>
      </c>
      <c r="E46" s="15">
        <v>339.836058626343</v>
      </c>
      <c r="F46" s="16">
        <f t="shared" si="68"/>
        <v>54.5805853937918</v>
      </c>
      <c r="G46" s="75"/>
      <c r="H46" s="75"/>
      <c r="I46" s="15">
        <v>1222.3031288260499</v>
      </c>
      <c r="J46" s="15">
        <v>849.64432821197897</v>
      </c>
      <c r="K46" s="16">
        <f t="shared" si="69"/>
        <v>69.511752704749455</v>
      </c>
      <c r="L46" s="75"/>
      <c r="M46" s="75"/>
      <c r="N46" s="18">
        <v>670.55975923838605</v>
      </c>
      <c r="O46" s="18">
        <v>359.31812554748097</v>
      </c>
      <c r="P46" s="38">
        <f t="shared" si="71"/>
        <v>53.584802934728785</v>
      </c>
      <c r="Q46" s="67"/>
      <c r="R46" s="67"/>
      <c r="S46" s="15">
        <v>830.40296243816101</v>
      </c>
      <c r="T46" s="15">
        <v>891.91923409910498</v>
      </c>
      <c r="U46" s="17">
        <f t="shared" si="57"/>
        <v>107.40800243297844</v>
      </c>
      <c r="V46" s="75"/>
      <c r="W46" s="75"/>
      <c r="X46" s="15">
        <v>797.40133596069097</v>
      </c>
      <c r="Y46" s="15">
        <v>889.05848993487598</v>
      </c>
      <c r="Z46" s="17">
        <f t="shared" si="70"/>
        <v>111.49448211843772</v>
      </c>
      <c r="AA46" s="75"/>
      <c r="AB46" s="75"/>
    </row>
    <row r="47" spans="1:28">
      <c r="A47" s="79"/>
      <c r="B47" s="73"/>
      <c r="C47" s="8">
        <v>87</v>
      </c>
      <c r="D47" s="15">
        <v>770.02339298448805</v>
      </c>
      <c r="E47" s="15">
        <v>330.77107037305802</v>
      </c>
      <c r="F47" s="16">
        <f t="shared" si="68"/>
        <v>42.955976842605004</v>
      </c>
      <c r="G47" s="76"/>
      <c r="H47" s="76"/>
      <c r="I47" s="15">
        <v>1000.28111627958</v>
      </c>
      <c r="J47" s="15">
        <v>780.81811568103501</v>
      </c>
      <c r="K47" s="16">
        <f t="shared" si="69"/>
        <v>78.059867668520027</v>
      </c>
      <c r="L47" s="76"/>
      <c r="M47" s="76"/>
      <c r="N47" s="18">
        <v>651.905385480728</v>
      </c>
      <c r="O47" s="18">
        <v>376.62061886985703</v>
      </c>
      <c r="P47" s="38">
        <f t="shared" si="71"/>
        <v>57.772282183576294</v>
      </c>
      <c r="Q47" s="68"/>
      <c r="R47" s="68"/>
      <c r="S47" s="15">
        <v>929.79721910459398</v>
      </c>
      <c r="T47" s="15">
        <v>899.99933135251001</v>
      </c>
      <c r="U47" s="17">
        <f t="shared" si="57"/>
        <v>96.795227266781922</v>
      </c>
      <c r="V47" s="76"/>
      <c r="W47" s="76"/>
      <c r="X47" s="15">
        <v>884.446365956156</v>
      </c>
      <c r="Y47" s="15">
        <v>906.50031905089804</v>
      </c>
      <c r="Z47" s="17">
        <f t="shared" si="70"/>
        <v>102.49353199285297</v>
      </c>
      <c r="AA47" s="76"/>
      <c r="AB47" s="76"/>
    </row>
    <row r="48" spans="1:28">
      <c r="A48" s="79"/>
      <c r="B48" s="73" t="s">
        <v>11</v>
      </c>
      <c r="C48" s="8">
        <v>102</v>
      </c>
      <c r="D48" s="15">
        <v>817.85690513815996</v>
      </c>
      <c r="E48" s="15">
        <v>217.26429687324901</v>
      </c>
      <c r="F48" s="16">
        <f t="shared" si="68"/>
        <v>26.565074588023034</v>
      </c>
      <c r="G48" s="74">
        <f t="shared" ref="G48" si="92">AVERAGE(F48:F52)</f>
        <v>28.414806799462902</v>
      </c>
      <c r="H48" s="74">
        <f t="shared" ref="H48" si="93">STDEV(F48:F52)</f>
        <v>1.2053962493278294</v>
      </c>
      <c r="I48" s="15">
        <v>1236.76705926314</v>
      </c>
      <c r="J48" s="15">
        <v>1209.93136274119</v>
      </c>
      <c r="K48" s="16">
        <f t="shared" si="69"/>
        <v>97.830173732316368</v>
      </c>
      <c r="L48" s="74">
        <f t="shared" ref="L48" si="94">AVERAGE(K48:K52)</f>
        <v>102.57117753503209</v>
      </c>
      <c r="M48" s="74">
        <f t="shared" ref="M48" si="95">STDEV(K48:K52)</f>
        <v>4.6678815913208567</v>
      </c>
      <c r="N48" s="18">
        <v>757.79238763015996</v>
      </c>
      <c r="O48" s="18">
        <v>638.00351947955005</v>
      </c>
      <c r="P48" s="38">
        <f t="shared" si="71"/>
        <v>84.192389616735923</v>
      </c>
      <c r="Q48" s="66">
        <f t="shared" ref="Q48" si="96">AVERAGE(P48:P52)</f>
        <v>88.130065927619327</v>
      </c>
      <c r="R48" s="66">
        <f t="shared" ref="R48" si="97">STDEV(P48:P52)</f>
        <v>8.2347034832129165</v>
      </c>
      <c r="S48" s="15">
        <v>983.65779485151995</v>
      </c>
      <c r="T48" s="15">
        <v>898.76116846003504</v>
      </c>
      <c r="U48" s="17">
        <f t="shared" si="57"/>
        <v>91.369292569444866</v>
      </c>
      <c r="V48" s="74">
        <f t="shared" ref="V48" si="98">AVERAGE(U48:U52)</f>
        <v>98.105413083033</v>
      </c>
      <c r="W48" s="74">
        <f t="shared" ref="W48" si="99">STDEV(U48:U52)</f>
        <v>6.1375755645451298</v>
      </c>
      <c r="X48" s="15">
        <v>913.52166290193804</v>
      </c>
      <c r="Y48" s="15">
        <v>879.64572076034199</v>
      </c>
      <c r="Z48" s="17">
        <f t="shared" si="70"/>
        <v>96.291719888285513</v>
      </c>
      <c r="AA48" s="74">
        <f t="shared" ref="AA48" si="100">AVERAGE(Z48:Z52)</f>
        <v>102.32553961971142</v>
      </c>
      <c r="AB48" s="74">
        <f t="shared" ref="AB48" si="101">STDEV(Z48:Z52)</f>
        <v>6.1057870964863543</v>
      </c>
    </row>
    <row r="49" spans="1:28">
      <c r="A49" s="79"/>
      <c r="B49" s="73"/>
      <c r="C49" s="8">
        <v>104</v>
      </c>
      <c r="D49" s="15">
        <v>703.635845971241</v>
      </c>
      <c r="E49" s="15">
        <v>203.103213699599</v>
      </c>
      <c r="F49" s="16">
        <f t="shared" si="68"/>
        <v>28.864819048445728</v>
      </c>
      <c r="G49" s="75"/>
      <c r="H49" s="75"/>
      <c r="I49" s="15">
        <v>1169.22746134206</v>
      </c>
      <c r="J49" s="15">
        <v>1254.8172587557699</v>
      </c>
      <c r="K49" s="16">
        <f t="shared" si="69"/>
        <v>107.3202007516543</v>
      </c>
      <c r="L49" s="75"/>
      <c r="M49" s="75"/>
      <c r="N49" s="18">
        <v>699.97706990293398</v>
      </c>
      <c r="O49" s="18">
        <v>686.098878203102</v>
      </c>
      <c r="P49" s="38">
        <f t="shared" si="71"/>
        <v>98.017336239063297</v>
      </c>
      <c r="Q49" s="67"/>
      <c r="R49" s="67"/>
      <c r="S49" s="15">
        <v>929.96900050211605</v>
      </c>
      <c r="T49" s="15">
        <v>939.34297345714401</v>
      </c>
      <c r="U49" s="17">
        <f t="shared" si="57"/>
        <v>101.00798768023091</v>
      </c>
      <c r="V49" s="75"/>
      <c r="W49" s="75"/>
      <c r="X49" s="15">
        <v>867.122316675447</v>
      </c>
      <c r="Y49" s="15">
        <v>909.20125883743594</v>
      </c>
      <c r="Z49" s="17">
        <f t="shared" si="70"/>
        <v>104.8527112441668</v>
      </c>
      <c r="AA49" s="75"/>
      <c r="AB49" s="75"/>
    </row>
    <row r="50" spans="1:28">
      <c r="A50" s="79"/>
      <c r="B50" s="73"/>
      <c r="C50" s="8">
        <v>106</v>
      </c>
      <c r="D50" s="15">
        <v>745.86927234337099</v>
      </c>
      <c r="E50" s="15">
        <v>216.32094942079999</v>
      </c>
      <c r="F50" s="16">
        <f t="shared" si="68"/>
        <v>29.002528652395497</v>
      </c>
      <c r="G50" s="75"/>
      <c r="H50" s="75"/>
      <c r="I50" s="15">
        <v>1230.3714543972101</v>
      </c>
      <c r="J50" s="15">
        <v>1208.84502293061</v>
      </c>
      <c r="K50" s="16">
        <f t="shared" si="69"/>
        <v>98.25041198821161</v>
      </c>
      <c r="L50" s="75"/>
      <c r="M50" s="75"/>
      <c r="N50" s="18">
        <v>741.80833538178194</v>
      </c>
      <c r="O50" s="18">
        <v>582.92092248106405</v>
      </c>
      <c r="P50" s="38">
        <f t="shared" si="71"/>
        <v>78.581069351432362</v>
      </c>
      <c r="Q50" s="67"/>
      <c r="R50" s="67"/>
      <c r="S50" s="15">
        <v>956.73557844664299</v>
      </c>
      <c r="T50" s="15">
        <v>922.44520428287501</v>
      </c>
      <c r="U50" s="17">
        <f t="shared" si="57"/>
        <v>96.41589850568306</v>
      </c>
      <c r="V50" s="75"/>
      <c r="W50" s="75"/>
      <c r="X50" s="15">
        <v>901.67534525431597</v>
      </c>
      <c r="Y50" s="15">
        <v>860.07828323391095</v>
      </c>
      <c r="Z50" s="17">
        <f t="shared" si="70"/>
        <v>95.386691868715488</v>
      </c>
      <c r="AA50" s="75"/>
      <c r="AB50" s="75"/>
    </row>
    <row r="51" spans="1:28">
      <c r="A51" s="79"/>
      <c r="B51" s="73"/>
      <c r="C51" s="8">
        <v>107</v>
      </c>
      <c r="D51" s="15">
        <v>717.57466619788204</v>
      </c>
      <c r="E51" s="15">
        <v>213.051664966213</v>
      </c>
      <c r="F51" s="16">
        <f t="shared" si="68"/>
        <v>29.690522115988529</v>
      </c>
      <c r="G51" s="75"/>
      <c r="H51" s="75"/>
      <c r="I51" s="15">
        <v>1082.38792468764</v>
      </c>
      <c r="J51" s="15">
        <v>1162.35601502279</v>
      </c>
      <c r="K51" s="16">
        <f t="shared" si="69"/>
        <v>107.38811737559134</v>
      </c>
      <c r="L51" s="75"/>
      <c r="M51" s="75"/>
      <c r="N51" s="18">
        <v>598.01345361368601</v>
      </c>
      <c r="O51" s="18">
        <v>570.63300306256895</v>
      </c>
      <c r="P51" s="38">
        <f t="shared" si="71"/>
        <v>95.421432346436021</v>
      </c>
      <c r="Q51" s="67"/>
      <c r="R51" s="67"/>
      <c r="S51" s="15">
        <v>872.12558978209995</v>
      </c>
      <c r="T51" s="15">
        <v>934.41969454915102</v>
      </c>
      <c r="U51" s="17">
        <f t="shared" si="57"/>
        <v>107.14279061374809</v>
      </c>
      <c r="V51" s="75"/>
      <c r="W51" s="75"/>
      <c r="X51" s="15">
        <v>795.98638743913295</v>
      </c>
      <c r="Y51" s="15">
        <v>866.78922658380804</v>
      </c>
      <c r="Z51" s="17">
        <f t="shared" si="70"/>
        <v>108.89498115319078</v>
      </c>
      <c r="AA51" s="75"/>
      <c r="AB51" s="75"/>
    </row>
    <row r="52" spans="1:28">
      <c r="A52" s="79"/>
      <c r="B52" s="73"/>
      <c r="C52" s="8">
        <v>108</v>
      </c>
      <c r="D52" s="15">
        <v>703.14337559145099</v>
      </c>
      <c r="E52" s="15">
        <v>196.536234875026</v>
      </c>
      <c r="F52" s="16">
        <f t="shared" si="68"/>
        <v>27.95108959246171</v>
      </c>
      <c r="G52" s="76"/>
      <c r="H52" s="76"/>
      <c r="I52" s="15">
        <v>1143.5898533029899</v>
      </c>
      <c r="J52" s="15">
        <v>1167.2276706224</v>
      </c>
      <c r="K52" s="16">
        <f t="shared" si="69"/>
        <v>102.06698382738686</v>
      </c>
      <c r="L52" s="76"/>
      <c r="M52" s="76"/>
      <c r="N52" s="18">
        <v>679.17568755271895</v>
      </c>
      <c r="O52" s="18">
        <v>573.48306038838803</v>
      </c>
      <c r="P52" s="38">
        <f t="shared" si="71"/>
        <v>84.438102084429104</v>
      </c>
      <c r="Q52" s="68"/>
      <c r="R52" s="68"/>
      <c r="S52" s="15">
        <v>969.40998195472298</v>
      </c>
      <c r="T52" s="15">
        <v>916.97552711086598</v>
      </c>
      <c r="U52" s="17">
        <f t="shared" si="57"/>
        <v>94.591096046058041</v>
      </c>
      <c r="V52" s="76"/>
      <c r="W52" s="76"/>
      <c r="X52" s="15">
        <v>864.81104438522698</v>
      </c>
      <c r="Y52" s="15">
        <v>918.44311374258098</v>
      </c>
      <c r="Z52" s="17">
        <f t="shared" si="70"/>
        <v>106.20159394419851</v>
      </c>
      <c r="AA52" s="76"/>
      <c r="AB52" s="76"/>
    </row>
    <row r="53" spans="1:28">
      <c r="A53" s="78" t="s">
        <v>20</v>
      </c>
      <c r="B53" s="73" t="s">
        <v>7</v>
      </c>
      <c r="C53" s="8">
        <v>18</v>
      </c>
      <c r="D53" s="18"/>
      <c r="E53" s="18"/>
      <c r="F53" s="21"/>
      <c r="G53" s="74">
        <f t="shared" ref="G53" si="102">AVERAGE(F53:F57)</f>
        <v>97.603896212545862</v>
      </c>
      <c r="H53" s="74">
        <f t="shared" ref="H53" si="103">STDEV(F53:F57)</f>
        <v>9.716844216479215</v>
      </c>
      <c r="I53" s="15">
        <v>1020.1845194512085</v>
      </c>
      <c r="J53" s="15">
        <v>1045.1308172041524</v>
      </c>
      <c r="K53" s="16">
        <f t="shared" si="69"/>
        <v>102.4452731125898</v>
      </c>
      <c r="L53" s="74">
        <f t="shared" ref="L53" si="104">AVERAGE(K53:K57)</f>
        <v>102.56950899953335</v>
      </c>
      <c r="M53" s="74">
        <f t="shared" ref="M53" si="105">STDEV(K53:K57)</f>
        <v>1.9509093535052568</v>
      </c>
      <c r="N53" s="18">
        <v>702.22800347105397</v>
      </c>
      <c r="O53" s="18">
        <v>69.1113494384999</v>
      </c>
      <c r="P53" s="38">
        <f t="shared" si="71"/>
        <v>9.8417250660595013</v>
      </c>
      <c r="Q53" s="66">
        <f t="shared" ref="Q53" si="106">AVERAGE(P53:P57)</f>
        <v>8.498268386654722</v>
      </c>
      <c r="R53" s="66">
        <f t="shared" ref="R53" si="107">STDEV(P53:P57)</f>
        <v>2.1702927133173606</v>
      </c>
      <c r="S53" s="15">
        <v>919.99008537933798</v>
      </c>
      <c r="T53" s="15">
        <v>919.08606287513805</v>
      </c>
      <c r="U53" s="17">
        <f t="shared" si="57"/>
        <v>99.901735625354362</v>
      </c>
      <c r="V53" s="74">
        <f t="shared" ref="V53" si="108">AVERAGE(U53:U57)</f>
        <v>93.539202093457419</v>
      </c>
      <c r="W53" s="74">
        <f t="shared" ref="W53" si="109">STDEV(U53:U57)</f>
        <v>7.4528498795095413</v>
      </c>
      <c r="X53" s="15">
        <v>821.07118122058705</v>
      </c>
      <c r="Y53" s="15">
        <v>849.41630070850999</v>
      </c>
      <c r="Z53" s="17">
        <f t="shared" si="70"/>
        <v>103.45221219989547</v>
      </c>
      <c r="AA53" s="74">
        <f t="shared" ref="AA53" si="110">AVERAGE(Z53:Z57)</f>
        <v>91.828572306984455</v>
      </c>
      <c r="AB53" s="74">
        <f t="shared" ref="AB53" si="111">STDEV(Z53:Z57)</f>
        <v>13.193142296821161</v>
      </c>
    </row>
    <row r="54" spans="1:28">
      <c r="A54" s="78"/>
      <c r="B54" s="73"/>
      <c r="C54" s="8">
        <v>19</v>
      </c>
      <c r="D54" s="15">
        <v>741.17802968594401</v>
      </c>
      <c r="E54" s="15">
        <v>646.33577590488403</v>
      </c>
      <c r="F54" s="16">
        <f>E54/D54*100</f>
        <v>87.203849819827084</v>
      </c>
      <c r="G54" s="75"/>
      <c r="H54" s="75"/>
      <c r="I54" s="15">
        <v>1042.1886087676139</v>
      </c>
      <c r="J54" s="15">
        <v>1078.1253212771251</v>
      </c>
      <c r="K54" s="16">
        <f t="shared" si="69"/>
        <v>103.44819663227813</v>
      </c>
      <c r="L54" s="75"/>
      <c r="M54" s="75"/>
      <c r="N54" s="18">
        <v>935.32411667318797</v>
      </c>
      <c r="O54" s="18">
        <v>60.616841833842301</v>
      </c>
      <c r="P54" s="38">
        <f t="shared" si="71"/>
        <v>6.4808381130433803</v>
      </c>
      <c r="Q54" s="67"/>
      <c r="R54" s="67"/>
      <c r="S54" s="15">
        <v>900.81736808769995</v>
      </c>
      <c r="T54" s="15">
        <v>760.19512036062304</v>
      </c>
      <c r="U54" s="17">
        <f t="shared" si="57"/>
        <v>84.389483072956637</v>
      </c>
      <c r="V54" s="75"/>
      <c r="W54" s="75"/>
      <c r="X54" s="15">
        <v>923.27254701418099</v>
      </c>
      <c r="Y54" s="15">
        <v>796.45779447516895</v>
      </c>
      <c r="Z54" s="17">
        <f t="shared" si="70"/>
        <v>86.264646019301139</v>
      </c>
      <c r="AA54" s="75"/>
      <c r="AB54" s="75"/>
    </row>
    <row r="55" spans="1:28">
      <c r="A55" s="78"/>
      <c r="B55" s="73"/>
      <c r="C55" s="8">
        <v>20</v>
      </c>
      <c r="D55" s="20"/>
      <c r="E55" s="20"/>
      <c r="F55" s="16"/>
      <c r="G55" s="75"/>
      <c r="H55" s="75"/>
      <c r="I55" s="15">
        <v>1111.5917613843042</v>
      </c>
      <c r="J55" s="15">
        <v>1110.2648553487481</v>
      </c>
      <c r="K55" s="16">
        <f t="shared" si="69"/>
        <v>99.880630094459903</v>
      </c>
      <c r="L55" s="75"/>
      <c r="M55" s="75"/>
      <c r="N55" s="18"/>
      <c r="O55" s="18"/>
      <c r="P55" s="38"/>
      <c r="Q55" s="67"/>
      <c r="R55" s="67"/>
      <c r="S55" s="18"/>
      <c r="T55" s="18"/>
      <c r="U55" s="19"/>
      <c r="V55" s="75"/>
      <c r="W55" s="75"/>
      <c r="X55" s="18">
        <v>883.53211569906898</v>
      </c>
      <c r="Y55" s="18">
        <v>637.32997127800002</v>
      </c>
      <c r="Z55" s="17">
        <f t="shared" si="70"/>
        <v>72.134329918922219</v>
      </c>
      <c r="AA55" s="75"/>
      <c r="AB55" s="75"/>
    </row>
    <row r="56" spans="1:28">
      <c r="A56" s="78"/>
      <c r="B56" s="73"/>
      <c r="C56" s="8">
        <v>21</v>
      </c>
      <c r="D56" s="15">
        <v>811.99091514576196</v>
      </c>
      <c r="E56" s="15">
        <v>805.14993255484296</v>
      </c>
      <c r="F56" s="16">
        <f t="shared" ref="F56:F70" si="112">E56/D56*100</f>
        <v>99.157505033207059</v>
      </c>
      <c r="G56" s="75"/>
      <c r="H56" s="75"/>
      <c r="I56" s="15">
        <v>1142.1772874939629</v>
      </c>
      <c r="J56" s="15">
        <v>1201.228549869285</v>
      </c>
      <c r="K56" s="16">
        <f t="shared" si="69"/>
        <v>105.1700609898211</v>
      </c>
      <c r="L56" s="75"/>
      <c r="M56" s="75"/>
      <c r="N56" s="18">
        <v>770.59358965577906</v>
      </c>
      <c r="O56" s="18">
        <v>83.523200650857007</v>
      </c>
      <c r="P56" s="38">
        <f>O56/N56*100</f>
        <v>10.838813321580638</v>
      </c>
      <c r="Q56" s="67"/>
      <c r="R56" s="67"/>
      <c r="S56" s="15">
        <v>1093.8253477107701</v>
      </c>
      <c r="T56" s="15">
        <v>1086.4224663320001</v>
      </c>
      <c r="U56" s="17">
        <f t="shared" ref="U56:U77" si="113">T56/S56*100</f>
        <v>99.323211754576434</v>
      </c>
      <c r="V56" s="75"/>
      <c r="W56" s="75"/>
      <c r="X56" s="15">
        <v>926.36460253855</v>
      </c>
      <c r="Y56" s="15">
        <v>867.80096947356606</v>
      </c>
      <c r="Z56" s="17">
        <f t="shared" si="70"/>
        <v>93.678122749455241</v>
      </c>
      <c r="AA56" s="75"/>
      <c r="AB56" s="75"/>
    </row>
    <row r="57" spans="1:28">
      <c r="A57" s="78"/>
      <c r="B57" s="73"/>
      <c r="C57" s="8">
        <v>22</v>
      </c>
      <c r="D57" s="15">
        <v>667.34356213165097</v>
      </c>
      <c r="E57" s="15">
        <v>710.38944937920496</v>
      </c>
      <c r="F57" s="16">
        <f t="shared" si="112"/>
        <v>106.45033378460344</v>
      </c>
      <c r="G57" s="76"/>
      <c r="H57" s="76"/>
      <c r="I57" s="15">
        <v>1020.3206818232049</v>
      </c>
      <c r="J57" s="15">
        <v>1039.7413041491416</v>
      </c>
      <c r="K57" s="16">
        <f t="shared" si="69"/>
        <v>101.90338416851787</v>
      </c>
      <c r="L57" s="76"/>
      <c r="M57" s="76"/>
      <c r="N57" s="18">
        <v>788.83207866360704</v>
      </c>
      <c r="O57" s="18">
        <v>53.890617815452202</v>
      </c>
      <c r="P57" s="38">
        <f>O57/N57*100</f>
        <v>6.8316970459353685</v>
      </c>
      <c r="Q57" s="68"/>
      <c r="R57" s="68"/>
      <c r="S57" s="15">
        <v>1149.6004763475601</v>
      </c>
      <c r="T57" s="15">
        <v>1040.87560787556</v>
      </c>
      <c r="U57" s="17">
        <f t="shared" si="113"/>
        <v>90.542377920942243</v>
      </c>
      <c r="V57" s="76"/>
      <c r="W57" s="76"/>
      <c r="X57" s="15">
        <v>834.35318490418501</v>
      </c>
      <c r="Y57" s="15">
        <v>864.50295981846102</v>
      </c>
      <c r="Z57" s="17">
        <f t="shared" si="70"/>
        <v>103.61355064734825</v>
      </c>
      <c r="AA57" s="76"/>
      <c r="AB57" s="76"/>
    </row>
    <row r="58" spans="1:28">
      <c r="A58" s="78"/>
      <c r="B58" s="73" t="s">
        <v>8</v>
      </c>
      <c r="C58" s="8">
        <v>36</v>
      </c>
      <c r="D58" s="15">
        <v>807.60448592224202</v>
      </c>
      <c r="E58" s="15">
        <v>827.13046666343098</v>
      </c>
      <c r="F58" s="16">
        <f t="shared" si="112"/>
        <v>102.41776526524507</v>
      </c>
      <c r="G58" s="74">
        <f t="shared" ref="G58" si="114">AVERAGE(F58:F62)</f>
        <v>96.261946615066975</v>
      </c>
      <c r="H58" s="74">
        <f t="shared" ref="H58" si="115">STDEV(F58:F62)</f>
        <v>4.0004561144361919</v>
      </c>
      <c r="I58" s="15">
        <v>1084.3068498355115</v>
      </c>
      <c r="J58" s="15">
        <v>1292.0955176933526</v>
      </c>
      <c r="K58" s="16">
        <f t="shared" si="69"/>
        <v>119.16327171495436</v>
      </c>
      <c r="L58" s="74">
        <f t="shared" ref="L58" si="116">AVERAGE(K58:K62)</f>
        <v>108.35275354393039</v>
      </c>
      <c r="M58" s="74">
        <f t="shared" ref="M58" si="117">STDEV(K58:K62)</f>
        <v>6.8953363206903484</v>
      </c>
      <c r="N58" s="18"/>
      <c r="O58" s="18"/>
      <c r="P58" s="38"/>
      <c r="Q58" s="66">
        <f t="shared" ref="Q58" si="118">AVERAGE(P58:P62)</f>
        <v>71.14730968084838</v>
      </c>
      <c r="R58" s="66">
        <f t="shared" ref="R58" si="119">STDEV(P58:P62)</f>
        <v>10.969419585336086</v>
      </c>
      <c r="S58" s="15">
        <v>1027.2432487021899</v>
      </c>
      <c r="T58" s="15">
        <v>952.79797150535205</v>
      </c>
      <c r="U58" s="17">
        <f t="shared" si="113"/>
        <v>92.75290664690263</v>
      </c>
      <c r="V58" s="74">
        <f t="shared" ref="V58" si="120">AVERAGE(U58:U62)</f>
        <v>83.449689678257386</v>
      </c>
      <c r="W58" s="74">
        <f t="shared" ref="W58" si="121">STDEV(U58:U62)</f>
        <v>6.9082700789617837</v>
      </c>
      <c r="X58" s="15">
        <v>1089.7099904504501</v>
      </c>
      <c r="Y58" s="15">
        <v>963.16304433452694</v>
      </c>
      <c r="Z58" s="17">
        <f t="shared" si="70"/>
        <v>88.387098656991043</v>
      </c>
      <c r="AA58" s="74">
        <f t="shared" ref="AA58" si="122">AVERAGE(Z58:Z62)</f>
        <v>87.766268844641132</v>
      </c>
      <c r="AB58" s="74">
        <f t="shared" ref="AB58" si="123">STDEV(Z58:Z62)</f>
        <v>3.9743861660952025</v>
      </c>
    </row>
    <row r="59" spans="1:28">
      <c r="A59" s="78"/>
      <c r="B59" s="73"/>
      <c r="C59" s="8">
        <v>39</v>
      </c>
      <c r="D59" s="15">
        <v>861.63924567577396</v>
      </c>
      <c r="E59" s="15">
        <v>841.09468109459499</v>
      </c>
      <c r="F59" s="16">
        <f t="shared" si="112"/>
        <v>97.615641965673689</v>
      </c>
      <c r="G59" s="75"/>
      <c r="H59" s="75"/>
      <c r="I59" s="15">
        <v>1071.6259605639593</v>
      </c>
      <c r="J59" s="15">
        <v>1138.8014238018288</v>
      </c>
      <c r="K59" s="16">
        <f t="shared" si="69"/>
        <v>106.26855504718431</v>
      </c>
      <c r="L59" s="75"/>
      <c r="M59" s="75"/>
      <c r="N59" s="18">
        <v>598.00165759909203</v>
      </c>
      <c r="O59" s="18">
        <v>343.24850981817201</v>
      </c>
      <c r="P59" s="38">
        <f t="shared" ref="P59:P66" si="124">O59/N59*100</f>
        <v>57.399257252275085</v>
      </c>
      <c r="Q59" s="67"/>
      <c r="R59" s="67"/>
      <c r="S59" s="15">
        <v>1068.5193294067001</v>
      </c>
      <c r="T59" s="15">
        <v>923.84001059691695</v>
      </c>
      <c r="U59" s="17">
        <f t="shared" si="113"/>
        <v>86.45983139208937</v>
      </c>
      <c r="V59" s="75"/>
      <c r="W59" s="75"/>
      <c r="X59" s="15">
        <v>987.88379730066094</v>
      </c>
      <c r="Y59" s="15">
        <v>911.762450021262</v>
      </c>
      <c r="Z59" s="17">
        <f t="shared" si="70"/>
        <v>92.294503919651632</v>
      </c>
      <c r="AA59" s="75"/>
      <c r="AB59" s="75"/>
    </row>
    <row r="60" spans="1:28">
      <c r="A60" s="78"/>
      <c r="B60" s="73"/>
      <c r="C60" s="8">
        <v>42</v>
      </c>
      <c r="D60" s="15">
        <v>918.78703566558204</v>
      </c>
      <c r="E60" s="15">
        <v>851.27570898937302</v>
      </c>
      <c r="F60" s="16">
        <f t="shared" si="112"/>
        <v>92.652124588664563</v>
      </c>
      <c r="G60" s="75"/>
      <c r="H60" s="75"/>
      <c r="I60" s="15">
        <v>1127.535173108078</v>
      </c>
      <c r="J60" s="15">
        <v>1140.8869517227827</v>
      </c>
      <c r="K60" s="16">
        <f t="shared" si="69"/>
        <v>101.18415628471263</v>
      </c>
      <c r="L60" s="75"/>
      <c r="M60" s="75"/>
      <c r="N60" s="18">
        <v>528.42851487992095</v>
      </c>
      <c r="O60" s="18">
        <v>429.42775548489999</v>
      </c>
      <c r="P60" s="38">
        <f t="shared" si="124"/>
        <v>81.265061099604424</v>
      </c>
      <c r="Q60" s="67"/>
      <c r="R60" s="67"/>
      <c r="S60" s="18">
        <v>1126.0877527371399</v>
      </c>
      <c r="T60" s="18">
        <v>832.15510213190498</v>
      </c>
      <c r="U60" s="17">
        <f t="shared" si="113"/>
        <v>73.897891182034115</v>
      </c>
      <c r="V60" s="75"/>
      <c r="W60" s="75"/>
      <c r="X60" s="15">
        <v>1029.3804720836499</v>
      </c>
      <c r="Y60" s="15">
        <v>933.42018944639801</v>
      </c>
      <c r="Z60" s="17">
        <f t="shared" si="70"/>
        <v>90.677860592885423</v>
      </c>
      <c r="AA60" s="75"/>
      <c r="AB60" s="75"/>
    </row>
    <row r="61" spans="1:28">
      <c r="A61" s="78"/>
      <c r="B61" s="73"/>
      <c r="C61" s="8">
        <v>43</v>
      </c>
      <c r="D61" s="15">
        <v>904.51095475923296</v>
      </c>
      <c r="E61" s="15">
        <v>840.83834140808096</v>
      </c>
      <c r="F61" s="16">
        <f t="shared" si="112"/>
        <v>92.960548126462356</v>
      </c>
      <c r="G61" s="75"/>
      <c r="H61" s="75"/>
      <c r="I61" s="15">
        <v>1050.1828091578489</v>
      </c>
      <c r="J61" s="15">
        <v>1099.6779072831839</v>
      </c>
      <c r="K61" s="16">
        <f t="shared" si="69"/>
        <v>104.71299831740967</v>
      </c>
      <c r="L61" s="75"/>
      <c r="M61" s="75"/>
      <c r="N61" s="18">
        <v>687.835920137519</v>
      </c>
      <c r="O61" s="18">
        <v>463.25207032976402</v>
      </c>
      <c r="P61" s="38">
        <f t="shared" si="124"/>
        <v>67.349211747642684</v>
      </c>
      <c r="Q61" s="67"/>
      <c r="R61" s="67"/>
      <c r="S61" s="15">
        <v>996.67030670686995</v>
      </c>
      <c r="T61" s="15">
        <v>821.38028004889304</v>
      </c>
      <c r="U61" s="17">
        <f t="shared" si="113"/>
        <v>82.412436140777757</v>
      </c>
      <c r="V61" s="75"/>
      <c r="W61" s="75"/>
      <c r="X61" s="15">
        <v>1065.8509781274799</v>
      </c>
      <c r="Y61" s="15">
        <v>901.18614326557395</v>
      </c>
      <c r="Z61" s="17">
        <f t="shared" si="70"/>
        <v>84.550857648862475</v>
      </c>
      <c r="AA61" s="75"/>
      <c r="AB61" s="75"/>
    </row>
    <row r="62" spans="1:28">
      <c r="A62" s="78"/>
      <c r="B62" s="73"/>
      <c r="C62" s="8">
        <v>44</v>
      </c>
      <c r="D62" s="15">
        <v>841.09207901273203</v>
      </c>
      <c r="E62" s="15">
        <v>804.61940896466695</v>
      </c>
      <c r="F62" s="16">
        <f t="shared" si="112"/>
        <v>95.663653129289202</v>
      </c>
      <c r="G62" s="76"/>
      <c r="H62" s="76"/>
      <c r="I62" s="15">
        <v>1051.1904527239199</v>
      </c>
      <c r="J62" s="15">
        <v>1160.8799306539286</v>
      </c>
      <c r="K62" s="16">
        <f t="shared" si="69"/>
        <v>110.43478635539101</v>
      </c>
      <c r="L62" s="76"/>
      <c r="M62" s="76"/>
      <c r="N62" s="18">
        <v>614.40644315374095</v>
      </c>
      <c r="O62" s="18">
        <v>482.77421653877502</v>
      </c>
      <c r="P62" s="38">
        <f t="shared" si="124"/>
        <v>78.575708623871307</v>
      </c>
      <c r="Q62" s="68"/>
      <c r="R62" s="68"/>
      <c r="S62" s="15">
        <v>1015.63208088242</v>
      </c>
      <c r="T62" s="15">
        <v>830.02920827146704</v>
      </c>
      <c r="U62" s="17">
        <f t="shared" si="113"/>
        <v>81.725383029483069</v>
      </c>
      <c r="V62" s="76"/>
      <c r="W62" s="76"/>
      <c r="X62" s="15">
        <v>985.25010114279905</v>
      </c>
      <c r="Y62" s="15">
        <v>816.97946696458496</v>
      </c>
      <c r="Z62" s="17">
        <f t="shared" si="70"/>
        <v>82.921023404815102</v>
      </c>
      <c r="AA62" s="76"/>
      <c r="AB62" s="76"/>
    </row>
    <row r="63" spans="1:28">
      <c r="A63" s="78"/>
      <c r="B63" s="73" t="s">
        <v>9</v>
      </c>
      <c r="C63" s="8">
        <v>60</v>
      </c>
      <c r="D63" s="15">
        <v>738.54381435663004</v>
      </c>
      <c r="E63" s="15">
        <v>786.895726923609</v>
      </c>
      <c r="F63" s="16">
        <f t="shared" si="112"/>
        <v>106.54692539928723</v>
      </c>
      <c r="G63" s="74">
        <f t="shared" ref="G63" si="125">AVERAGE(F63:F67)</f>
        <v>103.28444615091379</v>
      </c>
      <c r="H63" s="74">
        <f t="shared" ref="H63" si="126">STDEV(F63:F67)</f>
        <v>9.189722749874834</v>
      </c>
      <c r="I63" s="15">
        <v>1104.5535828918405</v>
      </c>
      <c r="J63" s="15">
        <v>1020.2553695667317</v>
      </c>
      <c r="K63" s="16">
        <f t="shared" si="69"/>
        <v>92.368119154128593</v>
      </c>
      <c r="L63" s="74">
        <f t="shared" ref="L63" si="127">AVERAGE(K63:K67)</f>
        <v>98.800898939341181</v>
      </c>
      <c r="M63" s="74">
        <f t="shared" ref="M63" si="128">STDEV(K63:K67)</f>
        <v>5.0921261662350163</v>
      </c>
      <c r="N63" s="18">
        <v>1429.8505632993799</v>
      </c>
      <c r="O63" s="18">
        <v>247.04918578190899</v>
      </c>
      <c r="P63" s="38">
        <f t="shared" si="124"/>
        <v>17.277972406559957</v>
      </c>
      <c r="Q63" s="66">
        <f t="shared" ref="Q63" si="129">AVERAGE(P63:P67)</f>
        <v>27.598676961402038</v>
      </c>
      <c r="R63" s="66">
        <f t="shared" ref="R63" si="130">STDEV(P63:P67)</f>
        <v>9.2833498808798627</v>
      </c>
      <c r="S63" s="15">
        <v>1082.22264351277</v>
      </c>
      <c r="T63" s="15">
        <v>1017.70037580967</v>
      </c>
      <c r="U63" s="17">
        <f t="shared" si="113"/>
        <v>94.037985798036146</v>
      </c>
      <c r="V63" s="74">
        <f t="shared" ref="V63" si="131">AVERAGE(U63:U67)</f>
        <v>93.043556864244081</v>
      </c>
      <c r="W63" s="74">
        <f t="shared" ref="W63" si="132">STDEV(U63:U67)</f>
        <v>1.9163950832774221</v>
      </c>
      <c r="X63" s="15">
        <v>1005.65960126465</v>
      </c>
      <c r="Y63" s="15">
        <v>1003.05315310349</v>
      </c>
      <c r="Z63" s="17">
        <f t="shared" si="70"/>
        <v>99.74082202786289</v>
      </c>
      <c r="AA63" s="74">
        <f t="shared" ref="AA63" si="133">AVERAGE(Z63:Z67)</f>
        <v>93.330863504515975</v>
      </c>
      <c r="AB63" s="74">
        <f t="shared" ref="AB63" si="134">STDEV(Z63:Z67)</f>
        <v>4.8350298700362391</v>
      </c>
    </row>
    <row r="64" spans="1:28">
      <c r="A64" s="78"/>
      <c r="B64" s="73"/>
      <c r="C64" s="8">
        <v>62</v>
      </c>
      <c r="D64" s="15">
        <v>851.92676777282702</v>
      </c>
      <c r="E64" s="15">
        <v>852.56264112787596</v>
      </c>
      <c r="F64" s="16">
        <f t="shared" si="112"/>
        <v>100.07463943840047</v>
      </c>
      <c r="G64" s="75"/>
      <c r="H64" s="75"/>
      <c r="I64" s="15">
        <v>1100.7564907116553</v>
      </c>
      <c r="J64" s="15">
        <v>1075.6081558928515</v>
      </c>
      <c r="K64" s="16">
        <f t="shared" si="69"/>
        <v>97.715358934422909</v>
      </c>
      <c r="L64" s="75"/>
      <c r="M64" s="75"/>
      <c r="N64" s="18">
        <v>1237.2769583115801</v>
      </c>
      <c r="O64" s="18">
        <v>314.86308141691097</v>
      </c>
      <c r="P64" s="38">
        <f t="shared" si="124"/>
        <v>25.448067977163436</v>
      </c>
      <c r="Q64" s="67"/>
      <c r="R64" s="67"/>
      <c r="S64" s="15">
        <v>1096.36540560608</v>
      </c>
      <c r="T64" s="15">
        <v>1038.9967838739999</v>
      </c>
      <c r="U64" s="17">
        <f t="shared" si="113"/>
        <v>94.767381254576691</v>
      </c>
      <c r="V64" s="75"/>
      <c r="W64" s="75"/>
      <c r="X64" s="15">
        <v>1045.43305518037</v>
      </c>
      <c r="Y64" s="15">
        <v>966.85051034816195</v>
      </c>
      <c r="Z64" s="17">
        <f t="shared" si="70"/>
        <v>92.483254241597507</v>
      </c>
      <c r="AA64" s="75"/>
      <c r="AB64" s="75"/>
    </row>
    <row r="65" spans="1:28">
      <c r="A65" s="78"/>
      <c r="B65" s="73"/>
      <c r="C65" s="8">
        <v>64</v>
      </c>
      <c r="D65" s="22">
        <v>708.71894217455997</v>
      </c>
      <c r="E65" s="15">
        <v>829.94850877432305</v>
      </c>
      <c r="F65" s="16">
        <f t="shared" si="112"/>
        <v>117.10545032531441</v>
      </c>
      <c r="G65" s="75"/>
      <c r="H65" s="75"/>
      <c r="I65" s="15">
        <v>1319.9092812946592</v>
      </c>
      <c r="J65" s="15">
        <v>1301.1446137492057</v>
      </c>
      <c r="K65" s="16">
        <f t="shared" si="69"/>
        <v>98.578336571203764</v>
      </c>
      <c r="L65" s="75"/>
      <c r="M65" s="75"/>
      <c r="N65" s="18">
        <v>1346.8057913252301</v>
      </c>
      <c r="O65" s="18">
        <v>376.21388423250499</v>
      </c>
      <c r="P65" s="38">
        <f t="shared" si="124"/>
        <v>27.933788721113089</v>
      </c>
      <c r="Q65" s="67"/>
      <c r="R65" s="67"/>
      <c r="S65" s="15">
        <v>1155.6101016671</v>
      </c>
      <c r="T65" s="15">
        <v>1091.0634621342699</v>
      </c>
      <c r="U65" s="17">
        <f t="shared" si="113"/>
        <v>94.41449677190306</v>
      </c>
      <c r="V65" s="75"/>
      <c r="W65" s="75"/>
      <c r="X65" s="15">
        <v>1104.9233359046</v>
      </c>
      <c r="Y65" s="15">
        <v>957.63068121731806</v>
      </c>
      <c r="Z65" s="17">
        <f t="shared" si="70"/>
        <v>86.669423126384288</v>
      </c>
      <c r="AA65" s="75"/>
      <c r="AB65" s="75"/>
    </row>
    <row r="66" spans="1:28">
      <c r="A66" s="78"/>
      <c r="B66" s="73"/>
      <c r="C66" s="8">
        <v>65</v>
      </c>
      <c r="D66" s="15">
        <v>867.34977006881695</v>
      </c>
      <c r="E66" s="15">
        <v>802.30439535689402</v>
      </c>
      <c r="F66" s="16">
        <f t="shared" si="112"/>
        <v>92.500675395721601</v>
      </c>
      <c r="G66" s="75"/>
      <c r="H66" s="75"/>
      <c r="I66" s="15">
        <v>1342.174792324485</v>
      </c>
      <c r="J66" s="15">
        <v>1325.0598689608041</v>
      </c>
      <c r="K66" s="16">
        <f t="shared" si="69"/>
        <v>98.724836477219185</v>
      </c>
      <c r="L66" s="75"/>
      <c r="M66" s="75"/>
      <c r="N66" s="18">
        <v>940.05289212508103</v>
      </c>
      <c r="O66" s="18">
        <v>373.52887678501799</v>
      </c>
      <c r="P66" s="38">
        <f t="shared" si="124"/>
        <v>39.734878740771663</v>
      </c>
      <c r="Q66" s="67"/>
      <c r="R66" s="67"/>
      <c r="S66" s="15">
        <v>1166.0428772642499</v>
      </c>
      <c r="T66" s="15">
        <v>1055.31766726815</v>
      </c>
      <c r="U66" s="17">
        <f t="shared" si="113"/>
        <v>90.504190527205864</v>
      </c>
      <c r="V66" s="75"/>
      <c r="W66" s="75"/>
      <c r="X66" s="15">
        <v>1100.19397901666</v>
      </c>
      <c r="Y66" s="15">
        <v>1012.69183245351</v>
      </c>
      <c r="Z66" s="17">
        <f t="shared" si="70"/>
        <v>92.046661931257034</v>
      </c>
      <c r="AA66" s="75"/>
      <c r="AB66" s="75"/>
    </row>
    <row r="67" spans="1:28">
      <c r="A67" s="78"/>
      <c r="B67" s="73"/>
      <c r="C67" s="8">
        <v>66</v>
      </c>
      <c r="D67" s="15">
        <v>826.75999076655705</v>
      </c>
      <c r="E67" s="15">
        <v>828.368371271765</v>
      </c>
      <c r="F67" s="16">
        <f t="shared" si="112"/>
        <v>100.19454019584531</v>
      </c>
      <c r="G67" s="76"/>
      <c r="H67" s="76"/>
      <c r="I67" s="15">
        <v>1159.6255826246463</v>
      </c>
      <c r="J67" s="15">
        <v>1236.36778956137</v>
      </c>
      <c r="K67" s="16">
        <f t="shared" ref="K67:K77" si="135">J67/I67*100</f>
        <v>106.61784355973147</v>
      </c>
      <c r="L67" s="76"/>
      <c r="M67" s="76"/>
      <c r="N67" s="40"/>
      <c r="O67" s="18"/>
      <c r="P67" s="38"/>
      <c r="Q67" s="68"/>
      <c r="R67" s="68"/>
      <c r="S67" s="15">
        <v>1141.0703152055901</v>
      </c>
      <c r="T67" s="15">
        <v>1044.0077929563099</v>
      </c>
      <c r="U67" s="17">
        <f t="shared" si="113"/>
        <v>91.493729969498673</v>
      </c>
      <c r="V67" s="76"/>
      <c r="W67" s="76"/>
      <c r="X67" s="15">
        <v>987.58098844433005</v>
      </c>
      <c r="Y67" s="15">
        <v>945.25480983645298</v>
      </c>
      <c r="Z67" s="17">
        <f t="shared" ref="Z67:Z77" si="136">Y67/X67*100</f>
        <v>95.714156195478139</v>
      </c>
      <c r="AA67" s="76"/>
      <c r="AB67" s="76"/>
    </row>
    <row r="68" spans="1:28">
      <c r="A68" s="78"/>
      <c r="B68" s="73" t="s">
        <v>10</v>
      </c>
      <c r="C68" s="8">
        <v>81</v>
      </c>
      <c r="D68" s="15">
        <v>709.81131207895703</v>
      </c>
      <c r="E68" s="15">
        <v>695.14353634488702</v>
      </c>
      <c r="F68" s="16">
        <f t="shared" si="112"/>
        <v>97.933566923425076</v>
      </c>
      <c r="G68" s="74">
        <f t="shared" ref="G68" si="137">AVERAGE(F68:F72)</f>
        <v>106.10222256672284</v>
      </c>
      <c r="H68" s="74">
        <f t="shared" ref="H68" si="138">STDEV(F68:F72)</f>
        <v>9.2916087160748244</v>
      </c>
      <c r="I68" s="15">
        <v>1066.5030909244699</v>
      </c>
      <c r="J68" s="15">
        <v>940.37185592596597</v>
      </c>
      <c r="K68" s="16">
        <f t="shared" si="135"/>
        <v>88.173383080477493</v>
      </c>
      <c r="L68" s="74">
        <f t="shared" ref="L68" si="139">AVERAGE(K68:K72)</f>
        <v>83.184394459113307</v>
      </c>
      <c r="M68" s="74">
        <f t="shared" ref="M68" si="140">STDEV(K68:K72)</f>
        <v>5.7727435714790332</v>
      </c>
      <c r="N68" s="18">
        <v>399.24229358652298</v>
      </c>
      <c r="O68" s="18">
        <v>280.09891440924901</v>
      </c>
      <c r="P68" s="38">
        <f t="shared" ref="P68:P77" si="141">O68/N68*100</f>
        <v>70.15762580988843</v>
      </c>
      <c r="Q68" s="66">
        <f t="shared" ref="Q68" si="142">AVERAGE(P68:P72)</f>
        <v>64.905423353306247</v>
      </c>
      <c r="R68" s="66">
        <f t="shared" ref="R68" si="143">STDEV(P68:P72)</f>
        <v>7.0918704398223023</v>
      </c>
      <c r="S68" s="15">
        <v>900.10577400033605</v>
      </c>
      <c r="T68" s="15">
        <v>766.43573818692096</v>
      </c>
      <c r="U68" s="17">
        <f t="shared" si="113"/>
        <v>85.149519126030498</v>
      </c>
      <c r="V68" s="74">
        <f t="shared" ref="V68" si="144">AVERAGE(U68:U72)</f>
        <v>96.749006733715504</v>
      </c>
      <c r="W68" s="74">
        <f t="shared" ref="W68" si="145">STDEV(U68:U72)</f>
        <v>6.7891391377238852</v>
      </c>
      <c r="X68" s="15">
        <v>760.69308390923095</v>
      </c>
      <c r="Y68" s="15">
        <v>700.79541066505203</v>
      </c>
      <c r="Z68" s="17">
        <f t="shared" si="136"/>
        <v>92.125908002691119</v>
      </c>
      <c r="AA68" s="74">
        <f t="shared" ref="AA68" si="146">AVERAGE(Z68:Z72)</f>
        <v>98.819218133472674</v>
      </c>
      <c r="AB68" s="74">
        <f t="shared" ref="AB68" si="147">STDEV(Z68:Z72)</f>
        <v>7.3010562235544132</v>
      </c>
    </row>
    <row r="69" spans="1:28">
      <c r="A69" s="78"/>
      <c r="B69" s="73"/>
      <c r="C69" s="8">
        <v>83</v>
      </c>
      <c r="D69" s="15">
        <v>694.55836234858305</v>
      </c>
      <c r="E69" s="15">
        <v>741.30799599246996</v>
      </c>
      <c r="F69" s="16">
        <f t="shared" si="112"/>
        <v>106.73084310522265</v>
      </c>
      <c r="G69" s="75"/>
      <c r="H69" s="75"/>
      <c r="I69" s="15">
        <v>1014.50190053834</v>
      </c>
      <c r="J69" s="15">
        <v>834.10375518269302</v>
      </c>
      <c r="K69" s="16">
        <f t="shared" si="135"/>
        <v>82.218057427007324</v>
      </c>
      <c r="L69" s="75"/>
      <c r="M69" s="75"/>
      <c r="N69" s="18">
        <v>577.35735036129904</v>
      </c>
      <c r="O69" s="18">
        <v>332.301186864633</v>
      </c>
      <c r="P69" s="38">
        <f t="shared" si="141"/>
        <v>57.555547990630998</v>
      </c>
      <c r="Q69" s="67"/>
      <c r="R69" s="67"/>
      <c r="S69" s="15">
        <v>891.88141939264597</v>
      </c>
      <c r="T69" s="15">
        <v>873.10770118982305</v>
      </c>
      <c r="U69" s="17">
        <f t="shared" si="113"/>
        <v>97.895043242900229</v>
      </c>
      <c r="V69" s="75"/>
      <c r="W69" s="75"/>
      <c r="X69" s="15">
        <v>744.68983725072496</v>
      </c>
      <c r="Y69" s="15">
        <v>801.51870996303296</v>
      </c>
      <c r="Z69" s="17">
        <f t="shared" si="136"/>
        <v>107.63121367710764</v>
      </c>
      <c r="AA69" s="75"/>
      <c r="AB69" s="75"/>
    </row>
    <row r="70" spans="1:28">
      <c r="A70" s="78"/>
      <c r="B70" s="73"/>
      <c r="C70" s="8">
        <v>85</v>
      </c>
      <c r="D70" s="15">
        <v>711.16219205386301</v>
      </c>
      <c r="E70" s="15">
        <v>845.66098090420905</v>
      </c>
      <c r="F70" s="16">
        <f t="shared" si="112"/>
        <v>118.91253364607425</v>
      </c>
      <c r="G70" s="75"/>
      <c r="H70" s="75"/>
      <c r="I70" s="15">
        <v>1117.5703480534601</v>
      </c>
      <c r="J70" s="15">
        <v>825.25024289478301</v>
      </c>
      <c r="K70" s="16">
        <f t="shared" si="135"/>
        <v>73.843247929060695</v>
      </c>
      <c r="L70" s="75"/>
      <c r="M70" s="75"/>
      <c r="N70" s="18">
        <v>551.49179761689902</v>
      </c>
      <c r="O70" s="18">
        <v>317.31850499378299</v>
      </c>
      <c r="P70" s="38">
        <f t="shared" si="141"/>
        <v>57.538209337831795</v>
      </c>
      <c r="Q70" s="67"/>
      <c r="R70" s="67"/>
      <c r="S70" s="15">
        <v>916.293236173183</v>
      </c>
      <c r="T70" s="15">
        <v>941.19739645355901</v>
      </c>
      <c r="U70" s="17">
        <f t="shared" si="113"/>
        <v>102.7179247098217</v>
      </c>
      <c r="V70" s="75"/>
      <c r="W70" s="75"/>
      <c r="X70" s="15">
        <v>768.02542670951595</v>
      </c>
      <c r="Y70" s="15">
        <v>811.11013705352104</v>
      </c>
      <c r="Z70" s="17">
        <f t="shared" si="136"/>
        <v>105.60980259841067</v>
      </c>
      <c r="AA70" s="75"/>
      <c r="AB70" s="75"/>
    </row>
    <row r="71" spans="1:28">
      <c r="A71" s="78"/>
      <c r="B71" s="73"/>
      <c r="C71" s="8">
        <v>86</v>
      </c>
      <c r="D71" s="20"/>
      <c r="E71" s="20"/>
      <c r="F71" s="16"/>
      <c r="G71" s="75"/>
      <c r="H71" s="75"/>
      <c r="I71" s="15">
        <v>1033.78057489705</v>
      </c>
      <c r="J71" s="15">
        <v>869.41884601501499</v>
      </c>
      <c r="K71" s="16">
        <f t="shared" si="135"/>
        <v>84.100907593625166</v>
      </c>
      <c r="L71" s="75"/>
      <c r="M71" s="75"/>
      <c r="N71" s="18">
        <v>539.42620517451996</v>
      </c>
      <c r="O71" s="18">
        <v>358.37301673674398</v>
      </c>
      <c r="P71" s="38">
        <f t="shared" si="141"/>
        <v>66.435967199776641</v>
      </c>
      <c r="Q71" s="67"/>
      <c r="R71" s="67"/>
      <c r="S71" s="15">
        <v>870.28121221981496</v>
      </c>
      <c r="T71" s="15">
        <v>871.84494635847705</v>
      </c>
      <c r="U71" s="17">
        <f t="shared" si="113"/>
        <v>100.17968147728635</v>
      </c>
      <c r="V71" s="75"/>
      <c r="W71" s="75"/>
      <c r="X71" s="15">
        <v>817.99943039833704</v>
      </c>
      <c r="Y71" s="15">
        <v>784.79717054889602</v>
      </c>
      <c r="Z71" s="17">
        <f t="shared" si="136"/>
        <v>95.941041201792444</v>
      </c>
      <c r="AA71" s="75"/>
      <c r="AB71" s="75"/>
    </row>
    <row r="72" spans="1:28">
      <c r="A72" s="78"/>
      <c r="B72" s="73"/>
      <c r="C72" s="8">
        <v>87</v>
      </c>
      <c r="D72" s="15">
        <v>813.61788753018004</v>
      </c>
      <c r="E72" s="15">
        <v>820.38675381876806</v>
      </c>
      <c r="F72" s="16">
        <f t="shared" ref="F72:F77" si="148">E72/D72*100</f>
        <v>100.8319465921694</v>
      </c>
      <c r="G72" s="76"/>
      <c r="H72" s="76"/>
      <c r="I72" s="15">
        <v>926.69735690712503</v>
      </c>
      <c r="J72" s="15">
        <v>811.66063386215296</v>
      </c>
      <c r="K72" s="16">
        <f t="shared" si="135"/>
        <v>87.586376265395856</v>
      </c>
      <c r="L72" s="76"/>
      <c r="M72" s="76"/>
      <c r="N72" s="18">
        <v>499.56146467396798</v>
      </c>
      <c r="O72" s="18">
        <v>363.87940403482901</v>
      </c>
      <c r="P72" s="38">
        <f t="shared" si="141"/>
        <v>72.839766428403351</v>
      </c>
      <c r="Q72" s="68"/>
      <c r="R72" s="68"/>
      <c r="S72" s="15">
        <v>886.71882880511703</v>
      </c>
      <c r="T72" s="15">
        <v>867.23642006375201</v>
      </c>
      <c r="U72" s="17">
        <f t="shared" si="113"/>
        <v>97.802865112538754</v>
      </c>
      <c r="V72" s="76"/>
      <c r="W72" s="76"/>
      <c r="X72" s="15">
        <v>867.54439008680004</v>
      </c>
      <c r="Y72" s="15">
        <v>804.97817472967199</v>
      </c>
      <c r="Z72" s="17">
        <f t="shared" si="136"/>
        <v>92.78812518736153</v>
      </c>
      <c r="AA72" s="76"/>
      <c r="AB72" s="76"/>
    </row>
    <row r="73" spans="1:28">
      <c r="A73" s="78"/>
      <c r="B73" s="73" t="s">
        <v>11</v>
      </c>
      <c r="C73" s="8">
        <v>102</v>
      </c>
      <c r="D73" s="15">
        <v>818.30162421624595</v>
      </c>
      <c r="E73" s="15">
        <v>813.52346512490305</v>
      </c>
      <c r="F73" s="16">
        <f t="shared" si="148"/>
        <v>99.416088279683009</v>
      </c>
      <c r="G73" s="74">
        <f t="shared" ref="G73" si="149">AVERAGE(F73:F77)</f>
        <v>97.194127347014984</v>
      </c>
      <c r="H73" s="74">
        <f t="shared" ref="H73" si="150">STDEV(F73:F77)</f>
        <v>2.8668646856887969</v>
      </c>
      <c r="I73" s="15">
        <v>1327.08240096741</v>
      </c>
      <c r="J73" s="15">
        <v>1361.7436242060901</v>
      </c>
      <c r="K73" s="16">
        <f t="shared" si="135"/>
        <v>102.61183655313437</v>
      </c>
      <c r="L73" s="74">
        <f t="shared" ref="L73" si="151">AVERAGE(K73:K77)</f>
        <v>102.70276783282175</v>
      </c>
      <c r="M73" s="74">
        <f t="shared" ref="M73" si="152">STDEV(K73:K77)</f>
        <v>6.8200461294521313</v>
      </c>
      <c r="N73" s="18">
        <v>559.298951657001</v>
      </c>
      <c r="O73" s="18">
        <v>179.29327386537199</v>
      </c>
      <c r="P73" s="38">
        <f t="shared" si="141"/>
        <v>32.056787042813276</v>
      </c>
      <c r="Q73" s="66">
        <f t="shared" ref="Q73" si="153">AVERAGE(P73:P77)</f>
        <v>42.887102710754377</v>
      </c>
      <c r="R73" s="66">
        <f t="shared" ref="R73" si="154">STDEV(P73:P77)</f>
        <v>7.7311418116377562</v>
      </c>
      <c r="S73" s="15">
        <v>945.13012490038204</v>
      </c>
      <c r="T73" s="15">
        <v>978.80140803565098</v>
      </c>
      <c r="U73" s="17">
        <f>T73/S73*100</f>
        <v>103.5626081793571</v>
      </c>
      <c r="V73" s="74">
        <f t="shared" ref="V73" si="155">AVERAGE(U73:U77)</f>
        <v>98.258194565334605</v>
      </c>
      <c r="W73" s="74">
        <f t="shared" ref="W73" si="156">STDEV(U73:U77)</f>
        <v>3.5921749889448158</v>
      </c>
      <c r="X73" s="15">
        <v>917.67301798237997</v>
      </c>
      <c r="Y73" s="15">
        <v>899.28437813817902</v>
      </c>
      <c r="Z73" s="17">
        <f t="shared" si="136"/>
        <v>97.996166446668482</v>
      </c>
      <c r="AA73" s="74">
        <f t="shared" ref="AA73" si="157">AVERAGE(Z73:Z77)</f>
        <v>96.214939230173698</v>
      </c>
      <c r="AB73" s="74">
        <f t="shared" ref="AB73" si="158">STDEV(Z73:Z77)</f>
        <v>7.1846265160966274</v>
      </c>
    </row>
    <row r="74" spans="1:28">
      <c r="A74" s="78"/>
      <c r="B74" s="73"/>
      <c r="C74" s="8">
        <v>104</v>
      </c>
      <c r="D74" s="15">
        <v>821.54440582640996</v>
      </c>
      <c r="E74" s="15">
        <v>820.27807858782296</v>
      </c>
      <c r="F74" s="16">
        <f t="shared" si="148"/>
        <v>99.845860159279738</v>
      </c>
      <c r="G74" s="75"/>
      <c r="H74" s="75"/>
      <c r="I74" s="15">
        <v>1289.4983848567999</v>
      </c>
      <c r="J74" s="15">
        <v>1454.74188939398</v>
      </c>
      <c r="K74" s="16">
        <f t="shared" si="135"/>
        <v>112.81455692211127</v>
      </c>
      <c r="L74" s="75"/>
      <c r="M74" s="75"/>
      <c r="N74" s="18">
        <v>658.56163044574998</v>
      </c>
      <c r="O74" s="18">
        <v>300.33336239043399</v>
      </c>
      <c r="P74" s="38">
        <f t="shared" si="141"/>
        <v>45.604442850269336</v>
      </c>
      <c r="Q74" s="67"/>
      <c r="R74" s="67"/>
      <c r="S74" s="15">
        <v>981.36256126880096</v>
      </c>
      <c r="T74" s="15">
        <v>961.85490952916598</v>
      </c>
      <c r="U74" s="17">
        <f t="shared" si="113"/>
        <v>98.012187084616968</v>
      </c>
      <c r="V74" s="75"/>
      <c r="W74" s="75"/>
      <c r="X74" s="15">
        <v>911.22819136995997</v>
      </c>
      <c r="Y74" s="15">
        <v>957.36505274528099</v>
      </c>
      <c r="Z74" s="17">
        <f t="shared" si="136"/>
        <v>105.06315122954635</v>
      </c>
      <c r="AA74" s="75"/>
      <c r="AB74" s="75"/>
    </row>
    <row r="75" spans="1:28">
      <c r="A75" s="78"/>
      <c r="B75" s="73"/>
      <c r="C75" s="8">
        <v>106</v>
      </c>
      <c r="D75" s="15">
        <v>887.77932199494796</v>
      </c>
      <c r="E75" s="15">
        <v>873.24147306296095</v>
      </c>
      <c r="F75" s="16">
        <f t="shared" si="148"/>
        <v>98.362447899854359</v>
      </c>
      <c r="G75" s="75"/>
      <c r="H75" s="75"/>
      <c r="I75" s="15">
        <v>1399.70786295322</v>
      </c>
      <c r="J75" s="15">
        <v>1339.3390809488801</v>
      </c>
      <c r="K75" s="16">
        <f t="shared" si="135"/>
        <v>95.687044160988791</v>
      </c>
      <c r="L75" s="75"/>
      <c r="M75" s="75"/>
      <c r="N75" s="18">
        <v>561.25942902888096</v>
      </c>
      <c r="O75" s="18">
        <v>299.86030360152603</v>
      </c>
      <c r="P75" s="38">
        <f t="shared" si="141"/>
        <v>53.426328020958024</v>
      </c>
      <c r="Q75" s="67"/>
      <c r="R75" s="67"/>
      <c r="S75" s="15">
        <v>1007.63645029181</v>
      </c>
      <c r="T75" s="15">
        <v>979.35179615049401</v>
      </c>
      <c r="U75" s="17">
        <f t="shared" si="113"/>
        <v>97.19297032842303</v>
      </c>
      <c r="V75" s="75"/>
      <c r="W75" s="75"/>
      <c r="X75" s="15">
        <v>935.23742471233595</v>
      </c>
      <c r="Y75" s="15">
        <v>904.07816303099105</v>
      </c>
      <c r="Z75" s="17">
        <f t="shared" si="136"/>
        <v>96.668304661682143</v>
      </c>
      <c r="AA75" s="75"/>
      <c r="AB75" s="75"/>
    </row>
    <row r="76" spans="1:28">
      <c r="A76" s="78"/>
      <c r="B76" s="73"/>
      <c r="C76" s="8">
        <v>107</v>
      </c>
      <c r="D76" s="15">
        <v>911.13890655027399</v>
      </c>
      <c r="E76" s="15">
        <v>850.73348976601005</v>
      </c>
      <c r="F76" s="16">
        <f t="shared" si="148"/>
        <v>93.370339434524965</v>
      </c>
      <c r="G76" s="75"/>
      <c r="H76" s="75"/>
      <c r="I76" s="15">
        <v>1348.62349471176</v>
      </c>
      <c r="J76" s="15">
        <v>1312.5257101980101</v>
      </c>
      <c r="K76" s="16">
        <f t="shared" si="135"/>
        <v>97.323360844943224</v>
      </c>
      <c r="L76" s="75"/>
      <c r="M76" s="75"/>
      <c r="N76" s="18">
        <v>581.18346110387597</v>
      </c>
      <c r="O76" s="18">
        <v>239.65589437696099</v>
      </c>
      <c r="P76" s="38">
        <f t="shared" si="141"/>
        <v>41.235842107717318</v>
      </c>
      <c r="Q76" s="67"/>
      <c r="R76" s="67"/>
      <c r="S76" s="15">
        <v>1017.04333233715</v>
      </c>
      <c r="T76" s="15">
        <v>951.81739790038102</v>
      </c>
      <c r="U76" s="17">
        <f t="shared" si="113"/>
        <v>93.586710382646061</v>
      </c>
      <c r="V76" s="75"/>
      <c r="W76" s="75"/>
      <c r="X76" s="15">
        <v>991.48785480596405</v>
      </c>
      <c r="Y76" s="15">
        <v>843.19713790501999</v>
      </c>
      <c r="Z76" s="17">
        <f t="shared" si="136"/>
        <v>85.043617409719573</v>
      </c>
      <c r="AA76" s="75"/>
      <c r="AB76" s="75"/>
    </row>
    <row r="77" spans="1:28">
      <c r="A77" s="78"/>
      <c r="B77" s="73"/>
      <c r="C77" s="8">
        <v>108</v>
      </c>
      <c r="D77" s="15">
        <v>828.38956456155995</v>
      </c>
      <c r="E77" s="15">
        <v>786.77045241531698</v>
      </c>
      <c r="F77" s="16">
        <f t="shared" si="148"/>
        <v>94.975900961732833</v>
      </c>
      <c r="G77" s="76"/>
      <c r="H77" s="76"/>
      <c r="I77" s="15">
        <v>1273.8366412621101</v>
      </c>
      <c r="J77" s="15">
        <v>1338.5098457730701</v>
      </c>
      <c r="K77" s="16">
        <f t="shared" si="135"/>
        <v>105.07704068293107</v>
      </c>
      <c r="L77" s="76"/>
      <c r="M77" s="76"/>
      <c r="N77" s="18">
        <v>599.69110440097097</v>
      </c>
      <c r="O77" s="18">
        <v>252.542598726725</v>
      </c>
      <c r="P77" s="38">
        <f t="shared" si="141"/>
        <v>42.112113532013915</v>
      </c>
      <c r="Q77" s="68"/>
      <c r="R77" s="68"/>
      <c r="S77" s="15">
        <v>1030.3987734088701</v>
      </c>
      <c r="T77" s="15">
        <v>1019.4404500129</v>
      </c>
      <c r="U77" s="17">
        <f t="shared" si="113"/>
        <v>98.936496851629911</v>
      </c>
      <c r="V77" s="76"/>
      <c r="W77" s="76"/>
      <c r="X77" s="15">
        <v>926.846921089273</v>
      </c>
      <c r="Y77" s="15">
        <v>892.58562057609095</v>
      </c>
      <c r="Z77" s="17">
        <f t="shared" si="136"/>
        <v>96.303456403251943</v>
      </c>
      <c r="AA77" s="76"/>
      <c r="AB77" s="76"/>
    </row>
    <row r="78" spans="1:28">
      <c r="N78" s="32"/>
      <c r="O78" s="32"/>
      <c r="P78" s="32"/>
      <c r="Q78" s="32"/>
      <c r="R78" s="32"/>
    </row>
    <row r="79" spans="1:28">
      <c r="N79" s="32"/>
      <c r="O79" s="32"/>
      <c r="P79" s="32"/>
      <c r="Q79" s="32"/>
      <c r="R79" s="32"/>
    </row>
    <row r="81" spans="4:5">
      <c r="D81" s="7"/>
      <c r="E81" s="7"/>
    </row>
    <row r="82" spans="4:5">
      <c r="D82" s="7"/>
      <c r="E82" s="7"/>
    </row>
    <row r="83" spans="4:5">
      <c r="D83" s="7"/>
      <c r="E83" s="7"/>
    </row>
    <row r="84" spans="4:5">
      <c r="D84" s="7"/>
      <c r="E84" s="7"/>
    </row>
    <row r="85" spans="4:5">
      <c r="D85" s="7"/>
      <c r="E85" s="7"/>
    </row>
    <row r="86" spans="4:5">
      <c r="D86" s="7"/>
      <c r="E86" s="7"/>
    </row>
    <row r="87" spans="4:5">
      <c r="D87" s="7"/>
      <c r="E87" s="7"/>
    </row>
    <row r="88" spans="4:5">
      <c r="D88" s="7"/>
      <c r="E88" s="7"/>
    </row>
    <row r="89" spans="4:5">
      <c r="D89" s="7"/>
      <c r="E89" s="7"/>
    </row>
    <row r="90" spans="4:5">
      <c r="D90" s="7"/>
      <c r="E90" s="7"/>
    </row>
    <row r="91" spans="4:5">
      <c r="D91" s="7"/>
      <c r="E91" s="7"/>
    </row>
    <row r="92" spans="4:5">
      <c r="D92" s="7"/>
      <c r="E92" s="7"/>
    </row>
    <row r="93" spans="4:5">
      <c r="D93" s="7"/>
      <c r="E93" s="7"/>
    </row>
    <row r="94" spans="4:5">
      <c r="D94" s="7"/>
      <c r="E94" s="7"/>
    </row>
    <row r="95" spans="4:5">
      <c r="D95" s="7"/>
      <c r="E95" s="7"/>
    </row>
    <row r="96" spans="4:5">
      <c r="D96" s="7"/>
      <c r="E96" s="7"/>
    </row>
    <row r="97" spans="4:5">
      <c r="D97" s="7"/>
      <c r="E97" s="7"/>
    </row>
    <row r="98" spans="4:5">
      <c r="D98" s="7"/>
      <c r="E98" s="7"/>
    </row>
    <row r="99" spans="4:5">
      <c r="D99" s="7"/>
      <c r="E99" s="7"/>
    </row>
    <row r="100" spans="4:5">
      <c r="D100" s="7"/>
      <c r="E100" s="7"/>
    </row>
    <row r="101" spans="4:5">
      <c r="D101" s="7"/>
      <c r="E101" s="7"/>
    </row>
    <row r="102" spans="4:5">
      <c r="D102" s="7"/>
      <c r="E102" s="7"/>
    </row>
    <row r="103" spans="4:5">
      <c r="D103" s="7"/>
      <c r="E103" s="7"/>
    </row>
    <row r="104" spans="4:5">
      <c r="D104" s="7"/>
      <c r="E104" s="7"/>
    </row>
    <row r="105" spans="4:5">
      <c r="D105" s="7"/>
      <c r="E105" s="7"/>
    </row>
    <row r="106" spans="4:5">
      <c r="D106" s="7"/>
      <c r="E106" s="7"/>
    </row>
    <row r="107" spans="4:5">
      <c r="D107" s="7"/>
      <c r="E107" s="7"/>
    </row>
    <row r="108" spans="4:5">
      <c r="D108" s="7"/>
      <c r="E108" s="7"/>
    </row>
    <row r="109" spans="4:5">
      <c r="D109" s="7"/>
      <c r="E109" s="7"/>
    </row>
    <row r="110" spans="4:5">
      <c r="D110" s="7"/>
      <c r="E110" s="7"/>
    </row>
    <row r="111" spans="4:5">
      <c r="D111" s="7"/>
      <c r="E111" s="7"/>
    </row>
    <row r="112" spans="4:5">
      <c r="D112" s="7"/>
      <c r="E112" s="7"/>
    </row>
    <row r="113" spans="4:5">
      <c r="D113" s="7"/>
      <c r="E113" s="7"/>
    </row>
    <row r="114" spans="4:5">
      <c r="D114" s="7"/>
      <c r="E114" s="7"/>
    </row>
    <row r="115" spans="4:5">
      <c r="D115" s="7"/>
      <c r="E115" s="7"/>
    </row>
    <row r="116" spans="4:5">
      <c r="D116" s="7"/>
      <c r="E116" s="7"/>
    </row>
    <row r="117" spans="4:5">
      <c r="D117" s="7"/>
      <c r="E117" s="7"/>
    </row>
    <row r="118" spans="4:5">
      <c r="D118" s="7"/>
      <c r="E118" s="7"/>
    </row>
    <row r="119" spans="4:5">
      <c r="D119" s="7"/>
      <c r="E119" s="7"/>
    </row>
    <row r="120" spans="4:5">
      <c r="D120" s="7"/>
      <c r="E120" s="7"/>
    </row>
    <row r="121" spans="4:5">
      <c r="D121" s="7"/>
      <c r="E121" s="7"/>
    </row>
    <row r="122" spans="4:5">
      <c r="D122" s="7"/>
      <c r="E122" s="7"/>
    </row>
    <row r="123" spans="4:5">
      <c r="D123" s="7"/>
      <c r="E123" s="7"/>
    </row>
    <row r="124" spans="4:5">
      <c r="D124" s="7"/>
      <c r="E124" s="7"/>
    </row>
    <row r="125" spans="4:5">
      <c r="D125" s="7"/>
      <c r="E125" s="7"/>
    </row>
    <row r="126" spans="4:5">
      <c r="D126" s="7"/>
      <c r="E126" s="7"/>
    </row>
    <row r="127" spans="4:5">
      <c r="D127" s="7"/>
      <c r="E127" s="7"/>
    </row>
    <row r="128" spans="4:5">
      <c r="D128" s="7"/>
      <c r="E128" s="7"/>
    </row>
    <row r="129" spans="4:5">
      <c r="D129" s="7"/>
      <c r="E129" s="7"/>
    </row>
    <row r="130" spans="4:5">
      <c r="D130" s="7"/>
      <c r="E130" s="7"/>
    </row>
    <row r="131" spans="4:5">
      <c r="D131" s="7"/>
      <c r="E131" s="7"/>
    </row>
    <row r="132" spans="4:5">
      <c r="D132" s="7"/>
      <c r="E132" s="7"/>
    </row>
    <row r="133" spans="4:5">
      <c r="D133" s="7"/>
      <c r="E133" s="7"/>
    </row>
    <row r="134" spans="4:5">
      <c r="D134" s="7"/>
      <c r="E134" s="7"/>
    </row>
    <row r="135" spans="4:5">
      <c r="D135" s="7"/>
      <c r="E135" s="7"/>
    </row>
    <row r="136" spans="4:5">
      <c r="D136" s="7"/>
      <c r="E136" s="7"/>
    </row>
    <row r="137" spans="4:5">
      <c r="D137" s="7"/>
      <c r="E137" s="7"/>
    </row>
    <row r="138" spans="4:5">
      <c r="D138" s="7"/>
      <c r="E138" s="7"/>
    </row>
    <row r="139" spans="4:5">
      <c r="D139" s="7"/>
      <c r="E139" s="7"/>
    </row>
    <row r="140" spans="4:5">
      <c r="D140" s="7"/>
      <c r="E140" s="7"/>
    </row>
    <row r="141" spans="4:5">
      <c r="D141" s="7"/>
      <c r="E141" s="7"/>
    </row>
    <row r="142" spans="4:5">
      <c r="D142" s="7"/>
      <c r="E142" s="7"/>
    </row>
    <row r="143" spans="4:5">
      <c r="D143" s="7"/>
      <c r="E143" s="7"/>
    </row>
    <row r="144" spans="4:5">
      <c r="D144" s="7"/>
      <c r="E144" s="7"/>
    </row>
    <row r="145" spans="4:5">
      <c r="D145" s="7"/>
      <c r="E145" s="7"/>
    </row>
    <row r="146" spans="4:5">
      <c r="D146" s="7"/>
      <c r="E146" s="7"/>
    </row>
    <row r="147" spans="4:5">
      <c r="D147" s="7"/>
      <c r="E147" s="7"/>
    </row>
    <row r="148" spans="4:5">
      <c r="D148" s="7"/>
      <c r="E148" s="7"/>
    </row>
    <row r="149" spans="4:5">
      <c r="D149" s="7"/>
      <c r="E149" s="7"/>
    </row>
    <row r="150" spans="4:5">
      <c r="D150" s="7"/>
      <c r="E150" s="7"/>
    </row>
    <row r="151" spans="4:5">
      <c r="D151" s="7"/>
      <c r="E151" s="7"/>
    </row>
    <row r="152" spans="4:5">
      <c r="D152" s="7"/>
      <c r="E152" s="7"/>
    </row>
    <row r="153" spans="4:5">
      <c r="D153" s="7"/>
      <c r="E153" s="7"/>
    </row>
    <row r="154" spans="4:5">
      <c r="D154" s="7"/>
      <c r="E154" s="7"/>
    </row>
    <row r="155" spans="4:5">
      <c r="D155" s="7"/>
      <c r="E155" s="7"/>
    </row>
    <row r="156" spans="4:5">
      <c r="D156" s="7"/>
      <c r="E156" s="7"/>
    </row>
    <row r="157" spans="4:5">
      <c r="D157" s="7"/>
      <c r="E157" s="7"/>
    </row>
    <row r="158" spans="4:5">
      <c r="D158" s="7"/>
      <c r="E158" s="7"/>
    </row>
    <row r="159" spans="4:5">
      <c r="D159" s="7"/>
      <c r="E159" s="7"/>
    </row>
    <row r="160" spans="4:5">
      <c r="D160" s="7"/>
      <c r="E160" s="7"/>
    </row>
    <row r="161" spans="4:5">
      <c r="D161" s="7"/>
      <c r="E161" s="7"/>
    </row>
    <row r="162" spans="4:5">
      <c r="D162" s="7"/>
      <c r="E162" s="7"/>
    </row>
    <row r="163" spans="4:5">
      <c r="D163" s="7"/>
      <c r="E163" s="7"/>
    </row>
    <row r="164" spans="4:5">
      <c r="D164" s="7"/>
      <c r="E164" s="7"/>
    </row>
    <row r="165" spans="4:5">
      <c r="D165" s="7"/>
      <c r="E165" s="7"/>
    </row>
    <row r="166" spans="4:5">
      <c r="D166" s="7"/>
      <c r="E166" s="7"/>
    </row>
    <row r="167" spans="4:5">
      <c r="D167" s="7"/>
      <c r="E167" s="7"/>
    </row>
    <row r="168" spans="4:5">
      <c r="D168" s="7"/>
      <c r="E168" s="7"/>
    </row>
    <row r="169" spans="4:5">
      <c r="D169" s="7"/>
      <c r="E169" s="7"/>
    </row>
    <row r="170" spans="4:5">
      <c r="D170" s="7"/>
      <c r="E170" s="7"/>
    </row>
    <row r="171" spans="4:5">
      <c r="D171" s="7"/>
      <c r="E171" s="7"/>
    </row>
    <row r="172" spans="4:5">
      <c r="D172" s="7"/>
      <c r="E172" s="7"/>
    </row>
    <row r="173" spans="4:5">
      <c r="D173" s="7"/>
      <c r="E173" s="7"/>
    </row>
    <row r="174" spans="4:5">
      <c r="D174" s="7"/>
      <c r="E174" s="7"/>
    </row>
    <row r="175" spans="4:5">
      <c r="D175" s="7"/>
      <c r="E175" s="7"/>
    </row>
    <row r="176" spans="4:5">
      <c r="D176" s="7"/>
      <c r="E176" s="7"/>
    </row>
    <row r="177" spans="4:5">
      <c r="D177" s="7"/>
      <c r="E177" s="7"/>
    </row>
    <row r="178" spans="4:5">
      <c r="D178" s="7"/>
      <c r="E178" s="7"/>
    </row>
    <row r="179" spans="4:5">
      <c r="D179" s="7"/>
      <c r="E179" s="7"/>
    </row>
    <row r="180" spans="4:5">
      <c r="D180" s="7"/>
      <c r="E180" s="7"/>
    </row>
    <row r="181" spans="4:5">
      <c r="D181" s="7"/>
      <c r="E181" s="7"/>
    </row>
    <row r="182" spans="4:5">
      <c r="D182" s="7"/>
      <c r="E182" s="7"/>
    </row>
    <row r="183" spans="4:5">
      <c r="D183" s="7"/>
      <c r="E183" s="7"/>
    </row>
    <row r="184" spans="4:5">
      <c r="D184" s="7"/>
      <c r="E184" s="7"/>
    </row>
    <row r="185" spans="4:5">
      <c r="D185" s="7"/>
      <c r="E185" s="7"/>
    </row>
    <row r="186" spans="4:5">
      <c r="D186" s="7"/>
      <c r="E186" s="7"/>
    </row>
    <row r="187" spans="4:5">
      <c r="D187" s="7"/>
      <c r="E187" s="7"/>
    </row>
    <row r="188" spans="4:5">
      <c r="D188" s="7"/>
      <c r="E188" s="7"/>
    </row>
    <row r="189" spans="4:5">
      <c r="D189" s="7"/>
      <c r="E189" s="7"/>
    </row>
    <row r="190" spans="4:5">
      <c r="D190" s="7"/>
      <c r="E190" s="7"/>
    </row>
    <row r="191" spans="4:5">
      <c r="D191" s="7"/>
      <c r="E191" s="7"/>
    </row>
    <row r="192" spans="4:5">
      <c r="D192" s="7"/>
      <c r="E192" s="7"/>
    </row>
    <row r="193" spans="4:5">
      <c r="D193" s="7"/>
      <c r="E193" s="7"/>
    </row>
    <row r="194" spans="4:5">
      <c r="D194" s="7"/>
      <c r="E194" s="7"/>
    </row>
    <row r="195" spans="4:5">
      <c r="D195" s="7"/>
      <c r="E195" s="7"/>
    </row>
    <row r="196" spans="4:5">
      <c r="D196" s="7"/>
      <c r="E196" s="7"/>
    </row>
    <row r="197" spans="4:5">
      <c r="D197" s="7"/>
      <c r="E197" s="7"/>
    </row>
    <row r="198" spans="4:5">
      <c r="D198" s="7"/>
      <c r="E198" s="7"/>
    </row>
    <row r="199" spans="4:5">
      <c r="D199" s="7"/>
      <c r="E199" s="7"/>
    </row>
    <row r="200" spans="4:5">
      <c r="D200" s="7"/>
      <c r="E200" s="7"/>
    </row>
    <row r="201" spans="4:5">
      <c r="D201" s="7"/>
      <c r="E201" s="7"/>
    </row>
    <row r="202" spans="4:5">
      <c r="D202" s="7"/>
      <c r="E202" s="7"/>
    </row>
    <row r="203" spans="4:5">
      <c r="D203" s="7"/>
      <c r="E203" s="7"/>
    </row>
    <row r="204" spans="4:5">
      <c r="D204" s="7"/>
      <c r="E204" s="7"/>
    </row>
    <row r="205" spans="4:5">
      <c r="D205" s="7"/>
      <c r="E205" s="7"/>
    </row>
    <row r="206" spans="4:5">
      <c r="D206" s="7"/>
      <c r="E206" s="7"/>
    </row>
    <row r="207" spans="4:5">
      <c r="D207" s="7"/>
      <c r="E207" s="7"/>
    </row>
    <row r="208" spans="4:5">
      <c r="D208" s="7"/>
      <c r="E208" s="7"/>
    </row>
    <row r="209" spans="4:5">
      <c r="D209" s="7"/>
      <c r="E209" s="7"/>
    </row>
    <row r="210" spans="4:5">
      <c r="D210" s="7"/>
      <c r="E210" s="7"/>
    </row>
    <row r="211" spans="4:5">
      <c r="D211" s="7"/>
      <c r="E211" s="7"/>
    </row>
    <row r="212" spans="4:5">
      <c r="D212" s="7"/>
      <c r="E212" s="7"/>
    </row>
    <row r="213" spans="4:5">
      <c r="D213" s="7"/>
      <c r="E213" s="7"/>
    </row>
    <row r="214" spans="4:5">
      <c r="D214" s="7"/>
      <c r="E214" s="7"/>
    </row>
    <row r="215" spans="4:5">
      <c r="D215" s="7"/>
      <c r="E215" s="7"/>
    </row>
    <row r="216" spans="4:5">
      <c r="D216" s="7"/>
      <c r="E216" s="7"/>
    </row>
    <row r="217" spans="4:5">
      <c r="D217" s="7"/>
      <c r="E217" s="7"/>
    </row>
    <row r="218" spans="4:5">
      <c r="D218" s="7"/>
      <c r="E218" s="7"/>
    </row>
    <row r="219" spans="4:5">
      <c r="D219" s="7"/>
      <c r="E219" s="7"/>
    </row>
    <row r="220" spans="4:5">
      <c r="D220" s="7"/>
      <c r="E220" s="7"/>
    </row>
    <row r="221" spans="4:5">
      <c r="D221" s="7"/>
      <c r="E221" s="7"/>
    </row>
    <row r="222" spans="4:5">
      <c r="D222" s="7"/>
      <c r="E222" s="7"/>
    </row>
    <row r="223" spans="4:5">
      <c r="D223" s="7"/>
      <c r="E223" s="7"/>
    </row>
    <row r="224" spans="4:5">
      <c r="D224" s="7"/>
      <c r="E224" s="7"/>
    </row>
    <row r="225" spans="4:5">
      <c r="D225" s="7"/>
      <c r="E225" s="7"/>
    </row>
    <row r="226" spans="4:5">
      <c r="D226" s="7"/>
      <c r="E226" s="7"/>
    </row>
    <row r="227" spans="4:5">
      <c r="D227" s="7"/>
      <c r="E227" s="7"/>
    </row>
    <row r="228" spans="4:5">
      <c r="D228" s="7"/>
      <c r="E228" s="7"/>
    </row>
    <row r="229" spans="4:5">
      <c r="D229" s="7"/>
      <c r="E229" s="7"/>
    </row>
    <row r="230" spans="4:5">
      <c r="D230" s="7"/>
      <c r="E230" s="7"/>
    </row>
    <row r="231" spans="4:5">
      <c r="D231" s="7"/>
      <c r="E231" s="7"/>
    </row>
    <row r="232" spans="4:5">
      <c r="D232" s="7"/>
      <c r="E232" s="7"/>
    </row>
    <row r="233" spans="4:5">
      <c r="D233" s="7"/>
      <c r="E233" s="7"/>
    </row>
    <row r="234" spans="4:5">
      <c r="D234" s="7"/>
      <c r="E234" s="7"/>
    </row>
    <row r="235" spans="4:5">
      <c r="D235" s="7"/>
      <c r="E235" s="7"/>
    </row>
    <row r="236" spans="4:5">
      <c r="D236" s="7"/>
      <c r="E236" s="7"/>
    </row>
    <row r="237" spans="4:5">
      <c r="D237" s="7"/>
      <c r="E237" s="7"/>
    </row>
    <row r="238" spans="4:5">
      <c r="D238" s="7"/>
      <c r="E238" s="7"/>
    </row>
    <row r="239" spans="4:5">
      <c r="D239" s="7"/>
      <c r="E239" s="7"/>
    </row>
    <row r="240" spans="4:5">
      <c r="D240" s="7"/>
      <c r="E240" s="7"/>
    </row>
    <row r="241" spans="4:5">
      <c r="D241" s="7"/>
      <c r="E241" s="7"/>
    </row>
    <row r="242" spans="4:5">
      <c r="D242" s="7"/>
      <c r="E242" s="7"/>
    </row>
    <row r="243" spans="4:5">
      <c r="D243" s="7"/>
      <c r="E243" s="7"/>
    </row>
    <row r="244" spans="4:5">
      <c r="D244" s="7"/>
      <c r="E244" s="7"/>
    </row>
    <row r="245" spans="4:5">
      <c r="D245" s="7"/>
      <c r="E245" s="7"/>
    </row>
    <row r="246" spans="4:5">
      <c r="D246" s="7"/>
      <c r="E246" s="7"/>
    </row>
    <row r="247" spans="4:5">
      <c r="D247" s="7"/>
      <c r="E247" s="7"/>
    </row>
    <row r="248" spans="4:5">
      <c r="D248" s="7"/>
      <c r="E248" s="7"/>
    </row>
    <row r="249" spans="4:5">
      <c r="D249" s="7"/>
      <c r="E249" s="7"/>
    </row>
    <row r="250" spans="4:5">
      <c r="D250" s="7"/>
      <c r="E250" s="7"/>
    </row>
    <row r="251" spans="4:5">
      <c r="D251" s="7"/>
      <c r="E251" s="7"/>
    </row>
  </sheetData>
  <mergeCells count="176">
    <mergeCell ref="AA63:AA67"/>
    <mergeCell ref="AB63:AB67"/>
    <mergeCell ref="AA68:AA72"/>
    <mergeCell ref="AB68:AB72"/>
    <mergeCell ref="AA73:AA77"/>
    <mergeCell ref="AB73:AB77"/>
    <mergeCell ref="AA48:AA52"/>
    <mergeCell ref="AB48:AB52"/>
    <mergeCell ref="AA53:AA57"/>
    <mergeCell ref="AB53:AB57"/>
    <mergeCell ref="AA58:AA62"/>
    <mergeCell ref="AB58:AB62"/>
    <mergeCell ref="AA38:AA42"/>
    <mergeCell ref="AB38:AB42"/>
    <mergeCell ref="AA43:AA47"/>
    <mergeCell ref="AB43:AB47"/>
    <mergeCell ref="AA18:AA22"/>
    <mergeCell ref="AB18:AB22"/>
    <mergeCell ref="AA23:AA27"/>
    <mergeCell ref="AB23:AB27"/>
    <mergeCell ref="AA28:AA32"/>
    <mergeCell ref="AB28:AB32"/>
    <mergeCell ref="AA3:AA7"/>
    <mergeCell ref="AB3:AB7"/>
    <mergeCell ref="AA8:AA12"/>
    <mergeCell ref="AB8:AB12"/>
    <mergeCell ref="AA13:AA17"/>
    <mergeCell ref="AB13:AB17"/>
    <mergeCell ref="V63:V67"/>
    <mergeCell ref="W63:W67"/>
    <mergeCell ref="V68:V72"/>
    <mergeCell ref="W68:W72"/>
    <mergeCell ref="V18:V22"/>
    <mergeCell ref="W18:W22"/>
    <mergeCell ref="V23:V27"/>
    <mergeCell ref="W23:W27"/>
    <mergeCell ref="V28:V32"/>
    <mergeCell ref="W28:W32"/>
    <mergeCell ref="V3:V7"/>
    <mergeCell ref="W3:W7"/>
    <mergeCell ref="V8:V12"/>
    <mergeCell ref="W8:W12"/>
    <mergeCell ref="V13:V17"/>
    <mergeCell ref="W13:W17"/>
    <mergeCell ref="AA33:AA37"/>
    <mergeCell ref="AB33:AB37"/>
    <mergeCell ref="V73:V77"/>
    <mergeCell ref="W73:W77"/>
    <mergeCell ref="V48:V52"/>
    <mergeCell ref="W48:W52"/>
    <mergeCell ref="V53:V57"/>
    <mergeCell ref="W53:W57"/>
    <mergeCell ref="V58:V62"/>
    <mergeCell ref="W58:W62"/>
    <mergeCell ref="V33:V37"/>
    <mergeCell ref="W33:W37"/>
    <mergeCell ref="V38:V42"/>
    <mergeCell ref="W38:W42"/>
    <mergeCell ref="V43:V47"/>
    <mergeCell ref="W43:W47"/>
    <mergeCell ref="Q63:Q67"/>
    <mergeCell ref="R63:R67"/>
    <mergeCell ref="Q68:Q72"/>
    <mergeCell ref="R68:R72"/>
    <mergeCell ref="Q73:Q77"/>
    <mergeCell ref="R73:R77"/>
    <mergeCell ref="Q48:Q52"/>
    <mergeCell ref="R48:R52"/>
    <mergeCell ref="Q53:Q57"/>
    <mergeCell ref="R53:R57"/>
    <mergeCell ref="Q58:Q62"/>
    <mergeCell ref="R58:R62"/>
    <mergeCell ref="Q33:Q37"/>
    <mergeCell ref="R33:R37"/>
    <mergeCell ref="Q38:Q42"/>
    <mergeCell ref="R38:R42"/>
    <mergeCell ref="Q43:Q47"/>
    <mergeCell ref="R43:R47"/>
    <mergeCell ref="Q18:Q22"/>
    <mergeCell ref="R18:R22"/>
    <mergeCell ref="Q23:Q27"/>
    <mergeCell ref="R23:R27"/>
    <mergeCell ref="Q28:Q32"/>
    <mergeCell ref="R28:R32"/>
    <mergeCell ref="L68:L72"/>
    <mergeCell ref="M68:M72"/>
    <mergeCell ref="L73:L77"/>
    <mergeCell ref="M73:M77"/>
    <mergeCell ref="Q3:Q7"/>
    <mergeCell ref="R3:R7"/>
    <mergeCell ref="Q8:Q12"/>
    <mergeCell ref="R8:R12"/>
    <mergeCell ref="Q13:Q17"/>
    <mergeCell ref="R13:R17"/>
    <mergeCell ref="L53:L57"/>
    <mergeCell ref="M53:M57"/>
    <mergeCell ref="L58:L62"/>
    <mergeCell ref="M58:M62"/>
    <mergeCell ref="L63:L67"/>
    <mergeCell ref="M63:M67"/>
    <mergeCell ref="L38:L42"/>
    <mergeCell ref="M38:M42"/>
    <mergeCell ref="L43:L47"/>
    <mergeCell ref="M43:M47"/>
    <mergeCell ref="L48:L52"/>
    <mergeCell ref="M48:M52"/>
    <mergeCell ref="L23:L27"/>
    <mergeCell ref="M23:M27"/>
    <mergeCell ref="L28:L32"/>
    <mergeCell ref="M28:M32"/>
    <mergeCell ref="L33:L37"/>
    <mergeCell ref="M33:M37"/>
    <mergeCell ref="G73:G77"/>
    <mergeCell ref="H73:H77"/>
    <mergeCell ref="L3:L7"/>
    <mergeCell ref="M3:M7"/>
    <mergeCell ref="L8:L12"/>
    <mergeCell ref="M8:M12"/>
    <mergeCell ref="L13:L17"/>
    <mergeCell ref="M13:M17"/>
    <mergeCell ref="L18:L22"/>
    <mergeCell ref="M18:M22"/>
    <mergeCell ref="G58:G62"/>
    <mergeCell ref="H58:H62"/>
    <mergeCell ref="G63:G67"/>
    <mergeCell ref="H63:H67"/>
    <mergeCell ref="G68:G72"/>
    <mergeCell ref="H68:H72"/>
    <mergeCell ref="G43:G47"/>
    <mergeCell ref="H43:H47"/>
    <mergeCell ref="G48:G52"/>
    <mergeCell ref="H48:H52"/>
    <mergeCell ref="G53:G57"/>
    <mergeCell ref="H53:H57"/>
    <mergeCell ref="G28:G32"/>
    <mergeCell ref="H28:H32"/>
    <mergeCell ref="G33:G37"/>
    <mergeCell ref="H33:H37"/>
    <mergeCell ref="G38:G42"/>
    <mergeCell ref="H38:H42"/>
    <mergeCell ref="H8:H12"/>
    <mergeCell ref="G13:G17"/>
    <mergeCell ref="H13:H17"/>
    <mergeCell ref="G18:G22"/>
    <mergeCell ref="H18:H22"/>
    <mergeCell ref="G23:G27"/>
    <mergeCell ref="H23:H27"/>
    <mergeCell ref="A53:A77"/>
    <mergeCell ref="B53:B57"/>
    <mergeCell ref="B58:B62"/>
    <mergeCell ref="B63:B67"/>
    <mergeCell ref="B68:B72"/>
    <mergeCell ref="B73:B77"/>
    <mergeCell ref="A28:A52"/>
    <mergeCell ref="B28:B32"/>
    <mergeCell ref="B33:B37"/>
    <mergeCell ref="B38:B42"/>
    <mergeCell ref="B43:B47"/>
    <mergeCell ref="B48:B52"/>
    <mergeCell ref="X1:Z1"/>
    <mergeCell ref="A3:A27"/>
    <mergeCell ref="B3:B7"/>
    <mergeCell ref="B8:B12"/>
    <mergeCell ref="B13:B17"/>
    <mergeCell ref="B18:B22"/>
    <mergeCell ref="B23:B27"/>
    <mergeCell ref="G3:G7"/>
    <mergeCell ref="H3:H7"/>
    <mergeCell ref="G8:G12"/>
    <mergeCell ref="D1:F1"/>
    <mergeCell ref="I1:K1"/>
    <mergeCell ref="N1:P1"/>
    <mergeCell ref="S1:U1"/>
    <mergeCell ref="A1:A2"/>
    <mergeCell ref="B1:B2"/>
    <mergeCell ref="C1:C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E5D43-1D44-45BA-B755-EB43FDAEF49A}">
  <dimension ref="A1:AH251"/>
  <sheetViews>
    <sheetView topLeftCell="A16" zoomScale="55" zoomScaleNormal="55" workbookViewId="0">
      <selection activeCell="AG40" sqref="AG40"/>
    </sheetView>
  </sheetViews>
  <sheetFormatPr defaultColWidth="8.81640625" defaultRowHeight="14.5"/>
  <cols>
    <col min="1" max="5" width="8.81640625" style="1"/>
    <col min="6" max="6" width="10.7265625" style="1" customWidth="1"/>
    <col min="7" max="7" width="11" style="1" customWidth="1"/>
    <col min="8" max="10" width="10.81640625" style="12" customWidth="1"/>
    <col min="11" max="11" width="11.26953125" style="1" customWidth="1"/>
    <col min="12" max="12" width="11.1796875" style="1" customWidth="1"/>
    <col min="13" max="13" width="9.54296875" style="12" customWidth="1"/>
    <col min="14" max="15" width="11.453125" style="12" customWidth="1"/>
    <col min="16" max="16" width="11.1796875" style="25" customWidth="1"/>
    <col min="17" max="17" width="11.81640625" style="25" customWidth="1"/>
    <col min="18" max="20" width="12.26953125" style="25" customWidth="1"/>
    <col min="21" max="21" width="11.453125" style="1" customWidth="1"/>
    <col min="22" max="22" width="12.1796875" style="1" customWidth="1"/>
    <col min="23" max="25" width="11.1796875" style="1" customWidth="1"/>
    <col min="26" max="26" width="11.453125" style="1" customWidth="1"/>
    <col min="27" max="27" width="11.26953125" style="1" customWidth="1"/>
    <col min="28" max="30" width="10.7265625" style="1" customWidth="1"/>
    <col min="31" max="16384" width="8.81640625" style="1"/>
  </cols>
  <sheetData>
    <row r="1" spans="1:34" s="2" customFormat="1">
      <c r="A1" s="77" t="s">
        <v>13</v>
      </c>
      <c r="B1" s="73" t="s">
        <v>12</v>
      </c>
      <c r="C1" s="46"/>
      <c r="D1" s="34"/>
      <c r="E1" s="73" t="s">
        <v>0</v>
      </c>
      <c r="F1" s="72" t="s">
        <v>27</v>
      </c>
      <c r="G1" s="72"/>
      <c r="H1" s="72"/>
      <c r="I1" s="35"/>
      <c r="J1" s="35"/>
      <c r="K1" s="72" t="s">
        <v>28</v>
      </c>
      <c r="L1" s="72"/>
      <c r="M1" s="72"/>
      <c r="N1" s="35"/>
      <c r="O1" s="35"/>
      <c r="P1" s="57" t="s">
        <v>29</v>
      </c>
      <c r="Q1" s="57"/>
      <c r="R1" s="57"/>
      <c r="S1" s="39"/>
      <c r="T1" s="39"/>
      <c r="U1" s="72" t="s">
        <v>3</v>
      </c>
      <c r="V1" s="72"/>
      <c r="W1" s="72"/>
      <c r="X1" s="35"/>
      <c r="Y1" s="35"/>
      <c r="Z1" s="72" t="s">
        <v>4</v>
      </c>
      <c r="AA1" s="72"/>
      <c r="AB1" s="72"/>
      <c r="AC1" s="14"/>
      <c r="AD1" s="14"/>
    </row>
    <row r="2" spans="1:34" ht="89.5" customHeight="1">
      <c r="A2" s="77"/>
      <c r="B2" s="73"/>
      <c r="C2" s="36" t="s">
        <v>17</v>
      </c>
      <c r="D2" s="36" t="s">
        <v>21</v>
      </c>
      <c r="E2" s="73"/>
      <c r="F2" s="3" t="s">
        <v>1</v>
      </c>
      <c r="G2" s="3" t="s">
        <v>2</v>
      </c>
      <c r="H2" s="10" t="s">
        <v>22</v>
      </c>
      <c r="I2" s="10" t="s">
        <v>18</v>
      </c>
      <c r="J2" s="10" t="s">
        <v>19</v>
      </c>
      <c r="K2" s="3" t="s">
        <v>1</v>
      </c>
      <c r="L2" s="3" t="s">
        <v>2</v>
      </c>
      <c r="M2" s="10" t="s">
        <v>22</v>
      </c>
      <c r="N2" s="10" t="s">
        <v>18</v>
      </c>
      <c r="O2" s="10" t="s">
        <v>19</v>
      </c>
      <c r="P2" s="29" t="s">
        <v>1</v>
      </c>
      <c r="Q2" s="29" t="s">
        <v>2</v>
      </c>
      <c r="R2" s="10" t="s">
        <v>22</v>
      </c>
      <c r="S2" s="30" t="s">
        <v>18</v>
      </c>
      <c r="T2" s="30" t="s">
        <v>19</v>
      </c>
      <c r="U2" s="3" t="s">
        <v>1</v>
      </c>
      <c r="V2" s="3" t="s">
        <v>2</v>
      </c>
      <c r="W2" s="10" t="s">
        <v>22</v>
      </c>
      <c r="X2" s="10" t="s">
        <v>18</v>
      </c>
      <c r="Y2" s="10" t="s">
        <v>19</v>
      </c>
      <c r="Z2" s="3" t="s">
        <v>1</v>
      </c>
      <c r="AA2" s="3" t="s">
        <v>2</v>
      </c>
      <c r="AB2" s="10" t="s">
        <v>22</v>
      </c>
      <c r="AC2" s="10" t="s">
        <v>18</v>
      </c>
      <c r="AD2" s="10" t="s">
        <v>19</v>
      </c>
    </row>
    <row r="3" spans="1:34">
      <c r="A3" s="63" t="s">
        <v>14</v>
      </c>
      <c r="B3" s="73" t="s">
        <v>7</v>
      </c>
      <c r="C3" s="46">
        <v>88</v>
      </c>
      <c r="D3" s="37">
        <f>28.5454545454545/60</f>
        <v>0.47575757575757499</v>
      </c>
      <c r="E3" s="34">
        <v>18</v>
      </c>
      <c r="F3" s="15">
        <v>682.85614487236103</v>
      </c>
      <c r="G3" s="15">
        <v>587.90902672919299</v>
      </c>
      <c r="H3" s="16">
        <f>(1/D3)*(-LN(G3/F3))</f>
        <v>0.31468126434956617</v>
      </c>
      <c r="I3" s="80">
        <f>AVERAGE(H3:H7)</f>
        <v>0.3015314070336651</v>
      </c>
      <c r="J3" s="80">
        <f>STDEV(H3:H7)</f>
        <v>0.12730959628782515</v>
      </c>
      <c r="K3" s="15">
        <v>1070.028396353546</v>
      </c>
      <c r="L3" s="15">
        <v>932.63040614811848</v>
      </c>
      <c r="M3" s="16">
        <f>(1/D3)*(-LN(L3/K3))</f>
        <v>0.28886871230043415</v>
      </c>
      <c r="N3" s="80">
        <f>AVERAGE(M3:M7)</f>
        <v>0.16042895204896049</v>
      </c>
      <c r="O3" s="80">
        <f>STDEV(M3:M7)</f>
        <v>0.18207593476948927</v>
      </c>
      <c r="P3" s="18">
        <v>577.99904700519801</v>
      </c>
      <c r="Q3" s="18">
        <v>128.10663137398899</v>
      </c>
      <c r="R3" s="38">
        <f>(1/D3)*(-LN(Q3/P3))</f>
        <v>3.1669684770922721</v>
      </c>
      <c r="S3" s="83">
        <f>AVERAGE(R3:R7)</f>
        <v>3.181458869627817</v>
      </c>
      <c r="T3" s="83">
        <f>STDEV(R3:R7)</f>
        <v>0.28340442379589065</v>
      </c>
      <c r="U3" s="15">
        <v>1055.4356246110999</v>
      </c>
      <c r="V3" s="15">
        <v>840.790646443264</v>
      </c>
      <c r="W3" s="17">
        <f>(1/D3)*(-LN(V3/U3))</f>
        <v>0.4779034358762565</v>
      </c>
      <c r="X3" s="80">
        <f>AVERAGE(W3:W7)</f>
        <v>0.44144279055688929</v>
      </c>
      <c r="Y3" s="74">
        <f>STDEV(W3:W7)</f>
        <v>3.2456992341213131E-2</v>
      </c>
      <c r="Z3" s="15">
        <v>925.74404737592397</v>
      </c>
      <c r="AA3" s="15">
        <v>832.17529000096295</v>
      </c>
      <c r="AB3" s="17">
        <f>(1/D3)*(-LN(AA3/Z3))</f>
        <v>0.22396844825882611</v>
      </c>
      <c r="AC3" s="74">
        <f>AVERAGE(AB3:AB7)</f>
        <v>0.44764257581586875</v>
      </c>
      <c r="AD3" s="74">
        <f>STDEV(AB3:AB7)</f>
        <v>0.19053490692868322</v>
      </c>
      <c r="AG3" s="49"/>
      <c r="AH3" s="49"/>
    </row>
    <row r="4" spans="1:34" s="2" customFormat="1">
      <c r="A4" s="63"/>
      <c r="B4" s="73"/>
      <c r="C4" s="46">
        <v>88</v>
      </c>
      <c r="D4" s="37">
        <f t="shared" ref="D4:D17" si="0">28.5454545454545/60</f>
        <v>0.47575757575757499</v>
      </c>
      <c r="E4" s="34">
        <v>19</v>
      </c>
      <c r="F4" s="15">
        <v>650.44800667937398</v>
      </c>
      <c r="G4" s="15">
        <v>616.08666930355002</v>
      </c>
      <c r="H4" s="16">
        <f t="shared" ref="H4:H52" si="1">(1/D4)*(-LN(G4/F4))</f>
        <v>0.11407851125217135</v>
      </c>
      <c r="I4" s="81"/>
      <c r="J4" s="81"/>
      <c r="K4" s="15">
        <v>1035.5093936218393</v>
      </c>
      <c r="L4" s="15">
        <v>1013.6692779960514</v>
      </c>
      <c r="M4" s="16">
        <f>(1/D4)*(-LN(L4/K4))</f>
        <v>4.4805964913866889E-2</v>
      </c>
      <c r="N4" s="81"/>
      <c r="O4" s="81"/>
      <c r="P4" s="18">
        <v>537.71051447166496</v>
      </c>
      <c r="Q4" s="18">
        <v>97.293168798414797</v>
      </c>
      <c r="R4" s="38">
        <f>(1/D4)*(-LN(Q4/P4))</f>
        <v>3.593409009469076</v>
      </c>
      <c r="S4" s="84"/>
      <c r="T4" s="84"/>
      <c r="U4" s="15">
        <v>878.20040913990897</v>
      </c>
      <c r="V4" s="15">
        <v>725.11091919026796</v>
      </c>
      <c r="W4" s="17">
        <f>(1/D4)*(-LN(V4/U4))</f>
        <v>0.40262141610248114</v>
      </c>
      <c r="X4" s="81"/>
      <c r="Y4" s="75"/>
      <c r="Z4" s="15">
        <v>912.08995771595005</v>
      </c>
      <c r="AA4" s="15">
        <v>782.23412327708502</v>
      </c>
      <c r="AB4" s="17">
        <f>(1/D4)*(-LN(AA4/Z4))</f>
        <v>0.3228210012104496</v>
      </c>
      <c r="AC4" s="75"/>
      <c r="AD4" s="75"/>
    </row>
    <row r="5" spans="1:34">
      <c r="A5" s="63"/>
      <c r="B5" s="73"/>
      <c r="C5" s="46">
        <v>88</v>
      </c>
      <c r="D5" s="37">
        <f t="shared" si="0"/>
        <v>0.47575757575757499</v>
      </c>
      <c r="E5" s="34">
        <v>20</v>
      </c>
      <c r="F5" s="15">
        <v>630.91869918434202</v>
      </c>
      <c r="G5" s="15">
        <v>503.90972353898701</v>
      </c>
      <c r="H5" s="16">
        <f t="shared" si="1"/>
        <v>0.47246725901981118</v>
      </c>
      <c r="I5" s="81"/>
      <c r="J5" s="81"/>
      <c r="K5" s="15">
        <v>946.06685253830585</v>
      </c>
      <c r="L5" s="15">
        <v>828.97474482828397</v>
      </c>
      <c r="M5" s="16">
        <f>(1/D5)*(-LN(L5/K5))</f>
        <v>0.27771191018992902</v>
      </c>
      <c r="N5" s="81"/>
      <c r="O5" s="81"/>
      <c r="P5" s="18">
        <v>447.52593163083299</v>
      </c>
      <c r="Q5" s="18">
        <v>92.878149483784895</v>
      </c>
      <c r="R5" s="38">
        <f>(1/D5)*(-LN(Q5/P5))</f>
        <v>3.3051414217655104</v>
      </c>
      <c r="S5" s="84"/>
      <c r="T5" s="84"/>
      <c r="U5" s="18"/>
      <c r="V5" s="18"/>
      <c r="W5" s="17"/>
      <c r="X5" s="81"/>
      <c r="Y5" s="75"/>
      <c r="Z5" s="15">
        <v>812.58851781547696</v>
      </c>
      <c r="AA5" s="15">
        <v>605.44442565664303</v>
      </c>
      <c r="AB5" s="17">
        <f>(1/D5)*(-LN(AA5/Z5))</f>
        <v>0.61851264604552714</v>
      </c>
      <c r="AC5" s="75"/>
      <c r="AD5" s="75"/>
    </row>
    <row r="6" spans="1:34" s="2" customFormat="1">
      <c r="A6" s="63"/>
      <c r="B6" s="73"/>
      <c r="C6" s="46">
        <v>88</v>
      </c>
      <c r="D6" s="37">
        <f t="shared" si="0"/>
        <v>0.47575757575757499</v>
      </c>
      <c r="E6" s="34">
        <v>21</v>
      </c>
      <c r="F6" s="15">
        <v>674.10977990104504</v>
      </c>
      <c r="G6" s="15">
        <v>586.93329704913799</v>
      </c>
      <c r="H6" s="16">
        <f t="shared" si="1"/>
        <v>0.29107638674142777</v>
      </c>
      <c r="I6" s="81"/>
      <c r="J6" s="81"/>
      <c r="K6" s="15">
        <v>1097.3104942995003</v>
      </c>
      <c r="L6" s="15">
        <v>953.15561134502786</v>
      </c>
      <c r="M6" s="16">
        <f>(1/D6)*(-LN(L6/K6))</f>
        <v>0.29603161520365567</v>
      </c>
      <c r="N6" s="81"/>
      <c r="O6" s="81"/>
      <c r="P6" s="18">
        <v>520.25695234672696</v>
      </c>
      <c r="Q6" s="18">
        <v>128.91943434053999</v>
      </c>
      <c r="R6" s="38">
        <f>(1/D6)*(-LN(Q6/P6))</f>
        <v>2.9324496980971708</v>
      </c>
      <c r="S6" s="84"/>
      <c r="T6" s="84"/>
      <c r="U6" s="15">
        <v>962.32137475957802</v>
      </c>
      <c r="V6" s="15">
        <v>774.90377138228803</v>
      </c>
      <c r="W6" s="17">
        <f>(1/D6)*(-LN(V6/U6))</f>
        <v>0.45529408174510566</v>
      </c>
      <c r="X6" s="81"/>
      <c r="Y6" s="75"/>
      <c r="Z6" s="15">
        <v>808.95650043919204</v>
      </c>
      <c r="AA6" s="15">
        <v>667.22490718334404</v>
      </c>
      <c r="AB6" s="17">
        <f>(1/D6)*(-LN(AA6/Z6))</f>
        <v>0.40486578590882982</v>
      </c>
      <c r="AC6" s="75"/>
      <c r="AD6" s="75"/>
    </row>
    <row r="7" spans="1:34">
      <c r="A7" s="63"/>
      <c r="B7" s="73"/>
      <c r="C7" s="46">
        <v>88</v>
      </c>
      <c r="D7" s="37">
        <f t="shared" si="0"/>
        <v>0.47575757575757499</v>
      </c>
      <c r="E7" s="34">
        <v>22</v>
      </c>
      <c r="F7" s="18">
        <v>666.17726732523397</v>
      </c>
      <c r="G7" s="15">
        <v>573.36581377552204</v>
      </c>
      <c r="H7" s="16">
        <f t="shared" si="1"/>
        <v>0.31535361380534893</v>
      </c>
      <c r="I7" s="82"/>
      <c r="J7" s="82"/>
      <c r="K7" s="15">
        <v>858.89492702560517</v>
      </c>
      <c r="L7" s="15">
        <v>903.00783690550827</v>
      </c>
      <c r="M7" s="16">
        <f>(1/D7)*(-LN(L7/K7))</f>
        <v>-0.1052734423630835</v>
      </c>
      <c r="N7" s="82"/>
      <c r="O7" s="82"/>
      <c r="P7" s="18">
        <v>354.28185445307997</v>
      </c>
      <c r="Q7" s="18">
        <v>88.762035762670195</v>
      </c>
      <c r="R7" s="38">
        <f>(1/D7)*(-LN(Q7/P7))</f>
        <v>2.9093257417150542</v>
      </c>
      <c r="S7" s="85"/>
      <c r="T7" s="85"/>
      <c r="U7" s="15">
        <v>887.027185584221</v>
      </c>
      <c r="V7" s="15">
        <v>722.93737548919501</v>
      </c>
      <c r="W7" s="17">
        <f>(1/D7)*(-LN(V7/U7))</f>
        <v>0.42995222850371384</v>
      </c>
      <c r="X7" s="82"/>
      <c r="Y7" s="76"/>
      <c r="Z7" s="15">
        <v>938.90323496710698</v>
      </c>
      <c r="AA7" s="15">
        <v>683.26648658074498</v>
      </c>
      <c r="AB7" s="17">
        <f>(1/D7)*(-LN(AA7/Z7))</f>
        <v>0.66804499765571135</v>
      </c>
      <c r="AC7" s="76"/>
      <c r="AD7" s="76"/>
    </row>
    <row r="8" spans="1:34">
      <c r="A8" s="63"/>
      <c r="B8" s="73" t="s">
        <v>8</v>
      </c>
      <c r="C8" s="46">
        <v>88</v>
      </c>
      <c r="D8" s="37">
        <f t="shared" si="0"/>
        <v>0.47575757575757499</v>
      </c>
      <c r="E8" s="34">
        <v>36</v>
      </c>
      <c r="F8" s="15">
        <v>797.87827441259901</v>
      </c>
      <c r="G8" s="15">
        <v>634.31124439443499</v>
      </c>
      <c r="H8" s="16">
        <f t="shared" si="1"/>
        <v>0.48221258775946696</v>
      </c>
      <c r="I8" s="80">
        <f t="shared" ref="I8" si="2">AVERAGE(H8:H12)</f>
        <v>0.28270019206292629</v>
      </c>
      <c r="J8" s="80">
        <f t="shared" ref="J8" si="3">STDEV(H8:H12)</f>
        <v>0.19391445616960223</v>
      </c>
      <c r="K8" s="15">
        <v>1233.9010967789866</v>
      </c>
      <c r="L8" s="15">
        <v>1162.6206395068175</v>
      </c>
      <c r="M8" s="16">
        <f>(1/D8)*(-LN(L8/K8))</f>
        <v>0.12507240622326204</v>
      </c>
      <c r="N8" s="80">
        <f t="shared" ref="N8" si="4">AVERAGE(M8:M12)</f>
        <v>-0.1009279108179663</v>
      </c>
      <c r="O8" s="80">
        <f t="shared" ref="O8" si="5">STDEV(M8:M12)</f>
        <v>0.13142953622069131</v>
      </c>
      <c r="P8" s="18">
        <v>633.39732874873403</v>
      </c>
      <c r="Q8" s="18">
        <v>348.22066356958601</v>
      </c>
      <c r="R8" s="38">
        <f>(1/D8)*(-LN(Q8/P8))</f>
        <v>1.2574924241209904</v>
      </c>
      <c r="S8" s="83">
        <f t="shared" ref="S8" si="6">AVERAGE(R8:R12)</f>
        <v>1.4084466679388936</v>
      </c>
      <c r="T8" s="83">
        <f t="shared" ref="T8" si="7">STDEV(R8:R12)</f>
        <v>0.30294763840031746</v>
      </c>
      <c r="U8" s="15">
        <v>1139.7099873080399</v>
      </c>
      <c r="V8" s="15">
        <v>710.19441714200104</v>
      </c>
      <c r="W8" s="17">
        <f>(1/D8)*(-LN(V8/U8))</f>
        <v>0.99418354329001435</v>
      </c>
      <c r="X8" s="80">
        <f t="shared" ref="X8" si="8">AVERAGE(W8:W12)</f>
        <v>0.676185368234971</v>
      </c>
      <c r="Y8" s="80">
        <f t="shared" ref="Y8" si="9">STDEV(W8:W12)</f>
        <v>0.32003558721186243</v>
      </c>
      <c r="Z8" s="15">
        <v>1093.05077057007</v>
      </c>
      <c r="AA8" s="15">
        <v>722.48232645165797</v>
      </c>
      <c r="AB8" s="17">
        <f>(1/D8)*(-LN(AA8/Z8))</f>
        <v>0.87026460707106934</v>
      </c>
      <c r="AC8" s="74">
        <f t="shared" ref="AC8" si="10">AVERAGE(AB8:AB12)</f>
        <v>0.54953519524502537</v>
      </c>
      <c r="AD8" s="74">
        <f t="shared" ref="AD8" si="11">STDEV(AB8:AB12)</f>
        <v>0.26067756142072701</v>
      </c>
    </row>
    <row r="9" spans="1:34">
      <c r="A9" s="63"/>
      <c r="B9" s="73"/>
      <c r="C9" s="46">
        <v>88</v>
      </c>
      <c r="D9" s="37">
        <f t="shared" si="0"/>
        <v>0.47575757575757499</v>
      </c>
      <c r="E9" s="34">
        <v>39</v>
      </c>
      <c r="F9" s="15">
        <v>801.22693444161405</v>
      </c>
      <c r="G9" s="15">
        <v>635.64857792608495</v>
      </c>
      <c r="H9" s="16">
        <f t="shared" si="1"/>
        <v>0.48658891093087264</v>
      </c>
      <c r="I9" s="81"/>
      <c r="J9" s="81"/>
      <c r="K9" s="15">
        <v>1125.2750904764086</v>
      </c>
      <c r="L9" s="15">
        <v>1202.7051323951171</v>
      </c>
      <c r="M9" s="16">
        <f>(1/D9)*(-LN(L9/K9))</f>
        <v>-0.13987326629678676</v>
      </c>
      <c r="N9" s="81"/>
      <c r="O9" s="81"/>
      <c r="P9" s="18">
        <v>564.51533229585903</v>
      </c>
      <c r="Q9" s="18">
        <v>346.27724584367002</v>
      </c>
      <c r="R9" s="38">
        <f>(1/D9)*(-LN(Q9/P9))</f>
        <v>1.0272622575114274</v>
      </c>
      <c r="S9" s="84"/>
      <c r="T9" s="84"/>
      <c r="U9" s="15">
        <v>1101.2694767343501</v>
      </c>
      <c r="V9" s="15">
        <v>674.04288454002995</v>
      </c>
      <c r="W9" s="17">
        <f>(1/D9)*(-LN(V9/U9))</f>
        <v>1.031880840855673</v>
      </c>
      <c r="X9" s="81"/>
      <c r="Y9" s="81"/>
      <c r="Z9" s="15">
        <v>976.78111361375295</v>
      </c>
      <c r="AA9" s="15">
        <v>677.20665382615095</v>
      </c>
      <c r="AB9" s="17">
        <f>(1/D9)*(-LN(AA9/Z9))</f>
        <v>0.76990074485301752</v>
      </c>
      <c r="AC9" s="75"/>
      <c r="AD9" s="75"/>
    </row>
    <row r="10" spans="1:34">
      <c r="A10" s="63"/>
      <c r="B10" s="73"/>
      <c r="C10" s="46">
        <v>88</v>
      </c>
      <c r="D10" s="37">
        <f t="shared" si="0"/>
        <v>0.47575757575757499</v>
      </c>
      <c r="E10" s="34">
        <v>42</v>
      </c>
      <c r="F10" s="15">
        <v>819.54196208606902</v>
      </c>
      <c r="G10" s="15">
        <v>730.34117258485696</v>
      </c>
      <c r="H10" s="16">
        <f t="shared" si="1"/>
        <v>0.24221120708008784</v>
      </c>
      <c r="I10" s="81"/>
      <c r="J10" s="81"/>
      <c r="K10" s="15">
        <v>1055.098515288259</v>
      </c>
      <c r="L10" s="15">
        <v>1110.3076360580219</v>
      </c>
      <c r="M10" s="16">
        <f>(1/D10)*(-LN(L10/K10))</f>
        <v>-0.10720372546332915</v>
      </c>
      <c r="N10" s="81"/>
      <c r="O10" s="81"/>
      <c r="P10" s="18">
        <v>507.07701765621499</v>
      </c>
      <c r="Q10" s="18">
        <v>262.55435863195999</v>
      </c>
      <c r="R10" s="38">
        <f>(1/D10)*(-LN(Q10/P10))</f>
        <v>1.3834877111564863</v>
      </c>
      <c r="S10" s="84"/>
      <c r="T10" s="84"/>
      <c r="U10" s="15">
        <v>1121.5260708482899</v>
      </c>
      <c r="V10" s="15">
        <v>859.40271712610104</v>
      </c>
      <c r="W10" s="17">
        <f>(1/D10)*(-LN(V10/U10))</f>
        <v>0.55954540857294088</v>
      </c>
      <c r="X10" s="81"/>
      <c r="Y10" s="81"/>
      <c r="Z10" s="15">
        <v>1114.9059706170101</v>
      </c>
      <c r="AA10" s="15">
        <v>935.49549705813001</v>
      </c>
      <c r="AB10" s="17">
        <f>(1/D10)*(-LN(AA10/Z10))</f>
        <v>0.36877818808791851</v>
      </c>
      <c r="AC10" s="75"/>
      <c r="AD10" s="75"/>
    </row>
    <row r="11" spans="1:34">
      <c r="A11" s="63"/>
      <c r="B11" s="73"/>
      <c r="C11" s="46">
        <v>88</v>
      </c>
      <c r="D11" s="37">
        <f t="shared" si="0"/>
        <v>0.47575757575757499</v>
      </c>
      <c r="E11" s="34">
        <v>43</v>
      </c>
      <c r="F11" s="15">
        <v>807.18855505137901</v>
      </c>
      <c r="G11" s="15">
        <v>779.46387034001202</v>
      </c>
      <c r="H11" s="16">
        <f t="shared" si="1"/>
        <v>7.346378598243572E-2</v>
      </c>
      <c r="I11" s="81"/>
      <c r="J11" s="81"/>
      <c r="K11" s="15">
        <v>964.77804808970598</v>
      </c>
      <c r="L11" s="15">
        <v>1060.6484008287407</v>
      </c>
      <c r="M11" s="16">
        <f>(1/D11)*(-LN(L11/K11))</f>
        <v>-0.19913004208895818</v>
      </c>
      <c r="N11" s="81"/>
      <c r="O11" s="81"/>
      <c r="P11" s="18">
        <v>609.70173566796302</v>
      </c>
      <c r="Q11" s="18">
        <v>254.78809890649401</v>
      </c>
      <c r="R11" s="38">
        <f>(1/D11)*(-LN(Q11/P11))</f>
        <v>1.8339963651841864</v>
      </c>
      <c r="S11" s="84"/>
      <c r="T11" s="84"/>
      <c r="U11" s="15">
        <v>861.11893005606396</v>
      </c>
      <c r="V11" s="15">
        <v>740.87018446433899</v>
      </c>
      <c r="W11" s="17">
        <f>(1/D11)*(-LN(V11/U11))</f>
        <v>0.31614253226284555</v>
      </c>
      <c r="X11" s="81"/>
      <c r="Y11" s="81"/>
      <c r="Z11" s="15">
        <v>972.99563263273001</v>
      </c>
      <c r="AA11" s="15">
        <v>858.71275813404498</v>
      </c>
      <c r="AB11" s="17">
        <f>(1/D11)*(-LN(AA11/Z11))</f>
        <v>0.26262349759111009</v>
      </c>
      <c r="AC11" s="75"/>
      <c r="AD11" s="75"/>
    </row>
    <row r="12" spans="1:34">
      <c r="A12" s="63"/>
      <c r="B12" s="73"/>
      <c r="C12" s="46">
        <v>88</v>
      </c>
      <c r="D12" s="37">
        <f t="shared" si="0"/>
        <v>0.47575757575757499</v>
      </c>
      <c r="E12" s="34">
        <v>44</v>
      </c>
      <c r="F12" s="15">
        <v>799.835177694104</v>
      </c>
      <c r="G12" s="15">
        <v>752.21434018754201</v>
      </c>
      <c r="H12" s="16">
        <f t="shared" si="1"/>
        <v>0.12902446856176855</v>
      </c>
      <c r="I12" s="82"/>
      <c r="J12" s="82"/>
      <c r="K12" s="15">
        <v>973.47926421459931</v>
      </c>
      <c r="L12" s="15">
        <v>1062.2880338014954</v>
      </c>
      <c r="M12" s="16">
        <f>(1/D12)*(-LN(L12/K12))</f>
        <v>-0.18350492646401947</v>
      </c>
      <c r="N12" s="82"/>
      <c r="O12" s="82"/>
      <c r="P12" s="18">
        <v>431.11214062458498</v>
      </c>
      <c r="Q12" s="18">
        <v>207.204070289226</v>
      </c>
      <c r="R12" s="38">
        <f>(1/D12)*(-LN(Q12/P12))</f>
        <v>1.5399945817213765</v>
      </c>
      <c r="S12" s="85"/>
      <c r="T12" s="85"/>
      <c r="U12" s="15">
        <v>934.84438006847597</v>
      </c>
      <c r="V12" s="15">
        <v>744.27394359382504</v>
      </c>
      <c r="W12" s="17">
        <f>(1/D12)*(-LN(V12/U12))</f>
        <v>0.47917451619338081</v>
      </c>
      <c r="X12" s="82"/>
      <c r="Y12" s="82"/>
      <c r="Z12" s="15">
        <v>892.11726783656604</v>
      </c>
      <c r="AA12" s="15">
        <v>711.29350866939399</v>
      </c>
      <c r="AB12" s="17">
        <f>(1/D12)*(-LN(AA12/Z12))</f>
        <v>0.47610893862201126</v>
      </c>
      <c r="AC12" s="76"/>
      <c r="AD12" s="76"/>
    </row>
    <row r="13" spans="1:34">
      <c r="A13" s="63"/>
      <c r="B13" s="73" t="s">
        <v>9</v>
      </c>
      <c r="C13" s="46">
        <v>88</v>
      </c>
      <c r="D13" s="37">
        <f t="shared" si="0"/>
        <v>0.47575757575757499</v>
      </c>
      <c r="E13" s="34">
        <v>60</v>
      </c>
      <c r="F13" s="15"/>
      <c r="G13" s="15"/>
      <c r="H13" s="16"/>
      <c r="I13" s="80">
        <f t="shared" ref="I13" si="12">AVERAGE(H13:H17)</f>
        <v>1.4839715549464016</v>
      </c>
      <c r="J13" s="80">
        <f t="shared" ref="J13" si="13">STDEV(H13:H17)</f>
        <v>0.34467515820461675</v>
      </c>
      <c r="K13" s="15">
        <v>940.8325405983768</v>
      </c>
      <c r="L13" s="15">
        <v>895.59795542769984</v>
      </c>
      <c r="M13" s="16">
        <f>(1/D13)*(-LN(L13/K13))</f>
        <v>0.10356863550663541</v>
      </c>
      <c r="N13" s="80">
        <f t="shared" ref="N13" si="14">AVERAGE(M13:M17)</f>
        <v>0.12671324622628116</v>
      </c>
      <c r="O13" s="80">
        <f t="shared" ref="O13" si="15">STDEV(M13:M17)</f>
        <v>9.3783084318314974E-2</v>
      </c>
      <c r="P13" s="18">
        <v>685.52472988228203</v>
      </c>
      <c r="Q13" s="18">
        <v>277.32657587568099</v>
      </c>
      <c r="R13" s="38">
        <f>(1/D13)*(-LN(Q13/P13))</f>
        <v>1.9022057327674513</v>
      </c>
      <c r="S13" s="83">
        <f t="shared" ref="S13" si="16">AVERAGE(R13:R17)</f>
        <v>1.6923868030516995</v>
      </c>
      <c r="T13" s="83">
        <f t="shared" ref="T13" si="17">STDEV(R13:R17)</f>
        <v>0.31976032226302875</v>
      </c>
      <c r="U13" s="15">
        <v>1074.6456760774099</v>
      </c>
      <c r="V13" s="15">
        <v>805.85803261417402</v>
      </c>
      <c r="W13" s="17">
        <f>(1/D13)*(-LN(V13/U13))</f>
        <v>0.60501126719131815</v>
      </c>
      <c r="X13" s="80">
        <f t="shared" ref="X13" si="18">AVERAGE(W13:W17)</f>
        <v>0.61348270606370559</v>
      </c>
      <c r="Y13" s="80">
        <f t="shared" ref="Y13" si="19">STDEV(W13:W17)</f>
        <v>9.5434016539028957E-2</v>
      </c>
      <c r="Z13" s="15">
        <v>1126.41077787423</v>
      </c>
      <c r="AA13" s="15">
        <v>572.80757024007403</v>
      </c>
      <c r="AB13" s="17">
        <f>(1/D13)*(-LN(AA13/Z13))</f>
        <v>1.4213997978825879</v>
      </c>
      <c r="AC13" s="74">
        <f t="shared" ref="AC13" si="20">AVERAGE(AB13:AB17)</f>
        <v>1.3251361906745525</v>
      </c>
      <c r="AD13" s="74">
        <f t="shared" ref="AD13" si="21">STDEV(AB13:AB17)</f>
        <v>0.19241808179703299</v>
      </c>
    </row>
    <row r="14" spans="1:34">
      <c r="A14" s="63"/>
      <c r="B14" s="73"/>
      <c r="C14" s="46">
        <v>88</v>
      </c>
      <c r="D14" s="37">
        <f t="shared" si="0"/>
        <v>0.47575757575757499</v>
      </c>
      <c r="E14" s="34">
        <v>62</v>
      </c>
      <c r="F14" s="15">
        <v>861.79115647917899</v>
      </c>
      <c r="G14" s="15">
        <v>530.61811175349601</v>
      </c>
      <c r="H14" s="16">
        <f t="shared" si="1"/>
        <v>1.0193645094835788</v>
      </c>
      <c r="I14" s="81"/>
      <c r="J14" s="81"/>
      <c r="K14" s="15">
        <v>948.7413169729864</v>
      </c>
      <c r="L14" s="15">
        <v>914.94605283292844</v>
      </c>
      <c r="M14" s="16">
        <f>(1/D14)*(-LN(L14/K14))</f>
        <v>7.6238558376531915E-2</v>
      </c>
      <c r="N14" s="81"/>
      <c r="O14" s="81"/>
      <c r="P14" s="18"/>
      <c r="Q14" s="18"/>
      <c r="R14" s="38"/>
      <c r="S14" s="84"/>
      <c r="T14" s="84"/>
      <c r="U14" s="15">
        <v>1068.4819655906599</v>
      </c>
      <c r="V14" s="15">
        <v>831.54721391209603</v>
      </c>
      <c r="W14" s="17">
        <f>(1/D14)*(-LN(V14/U14))</f>
        <v>0.526961903514097</v>
      </c>
      <c r="X14" s="81"/>
      <c r="Y14" s="81"/>
      <c r="Z14" s="15">
        <v>1066.1173426395401</v>
      </c>
      <c r="AA14" s="15">
        <v>602.86816212406598</v>
      </c>
      <c r="AB14" s="17">
        <f>(1/D14)*(-LN(AA14/Z14))</f>
        <v>1.1982576190624177</v>
      </c>
      <c r="AC14" s="75"/>
      <c r="AD14" s="75"/>
    </row>
    <row r="15" spans="1:34" s="2" customFormat="1">
      <c r="A15" s="63"/>
      <c r="B15" s="73"/>
      <c r="C15" s="46">
        <v>88</v>
      </c>
      <c r="D15" s="37">
        <f t="shared" si="0"/>
        <v>0.47575757575757499</v>
      </c>
      <c r="E15" s="34">
        <v>64</v>
      </c>
      <c r="F15" s="15">
        <v>791.79407837488202</v>
      </c>
      <c r="G15" s="15">
        <v>391.38120658937999</v>
      </c>
      <c r="H15" s="16">
        <f t="shared" si="1"/>
        <v>1.4810469741709109</v>
      </c>
      <c r="I15" s="81"/>
      <c r="J15" s="81"/>
      <c r="K15" s="15">
        <v>1241.1146817064453</v>
      </c>
      <c r="L15" s="15">
        <v>1107.8751038933588</v>
      </c>
      <c r="M15" s="16">
        <f>(1/D15)*(-LN(L15/K15))</f>
        <v>0.23870571612194028</v>
      </c>
      <c r="N15" s="81"/>
      <c r="O15" s="81"/>
      <c r="P15" s="18">
        <v>530.64969441923802</v>
      </c>
      <c r="Q15" s="18">
        <v>282.59815208096398</v>
      </c>
      <c r="R15" s="38">
        <f>(1/D15)*(-LN(Q15/P15))</f>
        <v>1.3243639097196034</v>
      </c>
      <c r="S15" s="84"/>
      <c r="T15" s="84"/>
      <c r="U15" s="15">
        <v>1124.53670857885</v>
      </c>
      <c r="V15" s="15">
        <v>799.84546124082203</v>
      </c>
      <c r="W15" s="17">
        <f>(1/D15)*(-LN(V15/U15))</f>
        <v>0.71613758146033857</v>
      </c>
      <c r="X15" s="81"/>
      <c r="Y15" s="81"/>
      <c r="Z15" s="15">
        <v>1019.53967121425</v>
      </c>
      <c r="AA15" s="15">
        <v>543.178091786766</v>
      </c>
      <c r="AB15" s="17">
        <f>(1/D15)*(-LN(AA15/Z15))</f>
        <v>1.3235086314871154</v>
      </c>
      <c r="AC15" s="75"/>
      <c r="AD15" s="75"/>
    </row>
    <row r="16" spans="1:34">
      <c r="A16" s="63"/>
      <c r="B16" s="73"/>
      <c r="C16" s="46">
        <v>88</v>
      </c>
      <c r="D16" s="37">
        <f t="shared" si="0"/>
        <v>0.47575757575757499</v>
      </c>
      <c r="E16" s="34">
        <v>65</v>
      </c>
      <c r="F16" s="15">
        <v>697.16923049558295</v>
      </c>
      <c r="G16" s="15">
        <v>326.77224666060903</v>
      </c>
      <c r="H16" s="16">
        <f t="shared" si="1"/>
        <v>1.5927539223273195</v>
      </c>
      <c r="I16" s="81"/>
      <c r="J16" s="81"/>
      <c r="K16" s="15">
        <v>1060.5602718101245</v>
      </c>
      <c r="L16" s="15">
        <v>1055.2635883391963</v>
      </c>
      <c r="M16" s="16">
        <f>(1/D16)*(-LN(L16/K16))</f>
        <v>1.0523730076530281E-2</v>
      </c>
      <c r="N16" s="81"/>
      <c r="O16" s="81"/>
      <c r="P16" s="18">
        <v>474.75120370083403</v>
      </c>
      <c r="Q16" s="18">
        <v>196.833522547732</v>
      </c>
      <c r="R16" s="38">
        <f>(1/D16)*(-LN(Q16/P16))</f>
        <v>1.8505907666680435</v>
      </c>
      <c r="S16" s="84"/>
      <c r="T16" s="84"/>
      <c r="U16" s="15">
        <v>992.59318537298395</v>
      </c>
      <c r="V16" s="15">
        <v>777.27211206289201</v>
      </c>
      <c r="W16" s="17">
        <f>(1/D16)*(-LN(V16/U16))</f>
        <v>0.51398109567692885</v>
      </c>
      <c r="X16" s="81"/>
      <c r="Y16" s="81"/>
      <c r="Z16" s="15">
        <v>886.23860676455399</v>
      </c>
      <c r="AA16" s="15">
        <v>526.61942186848705</v>
      </c>
      <c r="AB16" s="17">
        <f>(1/D16)*(-LN(AA16/Z16))</f>
        <v>1.094061599258664</v>
      </c>
      <c r="AC16" s="75"/>
      <c r="AD16" s="75"/>
    </row>
    <row r="17" spans="1:30">
      <c r="A17" s="63"/>
      <c r="B17" s="73"/>
      <c r="C17" s="46">
        <v>88</v>
      </c>
      <c r="D17" s="37">
        <f t="shared" si="0"/>
        <v>0.47575757575757499</v>
      </c>
      <c r="E17" s="34">
        <v>66</v>
      </c>
      <c r="F17" s="15">
        <v>689.69330706375899</v>
      </c>
      <c r="G17" s="15">
        <v>287.02193146375299</v>
      </c>
      <c r="H17" s="16">
        <f t="shared" si="1"/>
        <v>1.8427208138037974</v>
      </c>
      <c r="I17" s="82"/>
      <c r="J17" s="82"/>
      <c r="K17" s="15">
        <v>1164.4227080704256</v>
      </c>
      <c r="L17" s="15">
        <v>1056.4549667667436</v>
      </c>
      <c r="M17" s="16">
        <f>(1/D17)*(-LN(L17/K17))</f>
        <v>0.20452959104976798</v>
      </c>
      <c r="N17" s="82"/>
      <c r="O17" s="82"/>
      <c r="P17" s="40"/>
      <c r="Q17" s="18"/>
      <c r="R17" s="38"/>
      <c r="S17" s="85"/>
      <c r="T17" s="85"/>
      <c r="U17" s="15">
        <v>981.42078614991101</v>
      </c>
      <c r="V17" s="15">
        <v>701.65313326027103</v>
      </c>
      <c r="W17" s="17">
        <f>(1/D17)*(-LN(V17/U17))</f>
        <v>0.70532168247584537</v>
      </c>
      <c r="X17" s="82"/>
      <c r="Y17" s="82"/>
      <c r="Z17" s="15">
        <v>941.34983778789899</v>
      </c>
      <c r="AA17" s="15">
        <v>442.12654806409802</v>
      </c>
      <c r="AB17" s="17">
        <f>(1/D17)*(-LN(AA17/Z17))</f>
        <v>1.5884533056819767</v>
      </c>
      <c r="AC17" s="76"/>
      <c r="AD17" s="76"/>
    </row>
    <row r="18" spans="1:30">
      <c r="A18" s="63"/>
      <c r="B18" s="73" t="s">
        <v>10</v>
      </c>
      <c r="C18" s="46">
        <v>17.600000000000001</v>
      </c>
      <c r="D18" s="37">
        <f>142.727272727273/60</f>
        <v>2.3787878787878833</v>
      </c>
      <c r="E18" s="34">
        <v>81</v>
      </c>
      <c r="F18" s="15"/>
      <c r="G18" s="15"/>
      <c r="H18" s="16"/>
      <c r="I18" s="80">
        <f t="shared" ref="I18" si="22">AVERAGE(H18:H22)</f>
        <v>0.16510947787749891</v>
      </c>
      <c r="J18" s="80">
        <f t="shared" ref="J18" si="23">STDEV(H18:H22)</f>
        <v>3.5140878908856844E-2</v>
      </c>
      <c r="K18" s="15">
        <v>1074.95563369723</v>
      </c>
      <c r="L18" s="15">
        <v>769.53868999004499</v>
      </c>
      <c r="M18" s="16">
        <f>(1/D18)*(-LN(L18/K18))</f>
        <v>0.14050998002261827</v>
      </c>
      <c r="N18" s="74">
        <f t="shared" ref="N18" si="24">AVERAGE(M18:M22)</f>
        <v>0.27190562203510416</v>
      </c>
      <c r="O18" s="80">
        <f t="shared" ref="O18" si="25">STDEV(M18:M22)</f>
        <v>0.10301483852767669</v>
      </c>
      <c r="P18" s="18">
        <v>336.52153676371699</v>
      </c>
      <c r="Q18" s="18">
        <v>207.76611087462101</v>
      </c>
      <c r="R18" s="38">
        <f>(1/D18)*(-LN(Q18/P18))</f>
        <v>0.2027289501268856</v>
      </c>
      <c r="S18" s="83">
        <f t="shared" ref="S18" si="26">AVERAGE(R18:R22)</f>
        <v>0.15021945898960079</v>
      </c>
      <c r="T18" s="66">
        <f t="shared" ref="T18" si="27">STDEV(R18:R22)</f>
        <v>4.4058351873075031E-2</v>
      </c>
      <c r="U18" s="15">
        <v>929.65466840449096</v>
      </c>
      <c r="V18" s="15">
        <v>314.69377574161098</v>
      </c>
      <c r="W18" s="17">
        <f>(1/D18)*(-LN(V18/U18))</f>
        <v>0.45536349712581581</v>
      </c>
      <c r="X18" s="80">
        <f t="shared" ref="X18" si="28">AVERAGE(W18:W22)</f>
        <v>0.29916239116626808</v>
      </c>
      <c r="Y18" s="80">
        <f t="shared" ref="Y18" si="29">STDEV(W18:W22)</f>
        <v>0.12959039488521268</v>
      </c>
      <c r="Z18" s="15">
        <v>811.45485700516997</v>
      </c>
      <c r="AA18" s="15">
        <v>543.81201780968797</v>
      </c>
      <c r="AB18" s="17">
        <f>(1/D18)*(-LN(AA18/Z18))</f>
        <v>0.16824750464705737</v>
      </c>
      <c r="AC18" s="74">
        <f t="shared" ref="AC18" si="30">AVERAGE(AB18:AB22)</f>
        <v>0.13997052966985116</v>
      </c>
      <c r="AD18" s="74">
        <f t="shared" ref="AD18" si="31">STDEV(AB18:AB22)</f>
        <v>2.5062578060943336E-2</v>
      </c>
    </row>
    <row r="19" spans="1:30">
      <c r="A19" s="63"/>
      <c r="B19" s="73"/>
      <c r="C19" s="46">
        <v>17.600000000000001</v>
      </c>
      <c r="D19" s="37">
        <f t="shared" ref="D19:D22" si="32">142.727272727273/60</f>
        <v>2.3787878787878833</v>
      </c>
      <c r="E19" s="34">
        <v>83</v>
      </c>
      <c r="F19" s="15">
        <v>698.13992266749301</v>
      </c>
      <c r="G19" s="15">
        <v>483.82080750323502</v>
      </c>
      <c r="H19" s="16">
        <f t="shared" si="1"/>
        <v>0.15415621648507163</v>
      </c>
      <c r="I19" s="81"/>
      <c r="J19" s="81"/>
      <c r="K19" s="15">
        <v>1150.45502567105</v>
      </c>
      <c r="L19" s="15">
        <v>425.75948418478902</v>
      </c>
      <c r="M19" s="16">
        <f>(1/D19)*(-LN(L19/K19))</f>
        <v>0.41787594040944592</v>
      </c>
      <c r="N19" s="75"/>
      <c r="O19" s="81"/>
      <c r="P19" s="18"/>
      <c r="Q19" s="18"/>
      <c r="R19" s="38"/>
      <c r="S19" s="84"/>
      <c r="T19" s="67"/>
      <c r="U19" s="15">
        <v>876.67958353399399</v>
      </c>
      <c r="V19" s="15">
        <v>320.96219650075301</v>
      </c>
      <c r="W19" s="17">
        <f>(1/D19)*(-LN(V19/U19))</f>
        <v>0.4224076602794668</v>
      </c>
      <c r="X19" s="81"/>
      <c r="Y19" s="81"/>
      <c r="Z19" s="15">
        <v>795.81673704817695</v>
      </c>
      <c r="AA19" s="15">
        <v>624.67786215392198</v>
      </c>
      <c r="AB19" s="17">
        <f>(1/D19)*(-LN(AA19/Z19))</f>
        <v>0.10178832478076488</v>
      </c>
      <c r="AC19" s="75"/>
      <c r="AD19" s="75"/>
    </row>
    <row r="20" spans="1:30">
      <c r="A20" s="63"/>
      <c r="B20" s="73"/>
      <c r="C20" s="46">
        <v>17.600000000000001</v>
      </c>
      <c r="D20" s="37">
        <f t="shared" si="32"/>
        <v>2.3787878787878833</v>
      </c>
      <c r="E20" s="34">
        <v>85</v>
      </c>
      <c r="F20" s="15">
        <v>774.67006296081502</v>
      </c>
      <c r="G20" s="15">
        <v>487.73587718451</v>
      </c>
      <c r="H20" s="16">
        <f t="shared" si="1"/>
        <v>0.19449535352253441</v>
      </c>
      <c r="I20" s="81"/>
      <c r="J20" s="81"/>
      <c r="K20" s="15">
        <v>1055.0592685597501</v>
      </c>
      <c r="L20" s="15">
        <v>601.86443053078995</v>
      </c>
      <c r="M20" s="16">
        <f>(1/D20)*(-LN(L20/K20))</f>
        <v>0.23596891785653437</v>
      </c>
      <c r="N20" s="75"/>
      <c r="O20" s="81"/>
      <c r="P20" s="18">
        <v>593.70588910685206</v>
      </c>
      <c r="Q20" s="18">
        <v>453.97711802633398</v>
      </c>
      <c r="R20" s="38">
        <f>(1/D20)*(-LN(Q20/P20))</f>
        <v>0.1128042004094528</v>
      </c>
      <c r="S20" s="84"/>
      <c r="T20" s="67"/>
      <c r="U20" s="15">
        <v>888.22847200533499</v>
      </c>
      <c r="V20" s="15">
        <v>560.61300450615499</v>
      </c>
      <c r="W20" s="17">
        <f>(1/D20)*(-LN(V20/U20))</f>
        <v>0.19345910005577913</v>
      </c>
      <c r="X20" s="81"/>
      <c r="Y20" s="81"/>
      <c r="Z20" s="15">
        <v>805.13511699929904</v>
      </c>
      <c r="AA20" s="15">
        <v>566.76713035961404</v>
      </c>
      <c r="AB20" s="17">
        <f>(1/D20)*(-LN(AA20/Z20))</f>
        <v>0.14758003398961719</v>
      </c>
      <c r="AC20" s="75"/>
      <c r="AD20" s="75"/>
    </row>
    <row r="21" spans="1:30">
      <c r="A21" s="63"/>
      <c r="B21" s="73"/>
      <c r="C21" s="46">
        <v>17.600000000000001</v>
      </c>
      <c r="D21" s="37">
        <f t="shared" si="32"/>
        <v>2.3787878787878833</v>
      </c>
      <c r="E21" s="34">
        <v>86</v>
      </c>
      <c r="F21" s="15">
        <v>613.67389245518996</v>
      </c>
      <c r="G21" s="15">
        <v>461.08738452475899</v>
      </c>
      <c r="H21" s="16">
        <f t="shared" si="1"/>
        <v>0.1201772089496992</v>
      </c>
      <c r="I21" s="81"/>
      <c r="J21" s="81"/>
      <c r="K21" s="15">
        <v>1502.70117388472</v>
      </c>
      <c r="L21" s="15">
        <v>707.086545585816</v>
      </c>
      <c r="M21" s="16">
        <f>(1/D21)*(-LN(L21/K21))</f>
        <v>0.31691202318027317</v>
      </c>
      <c r="N21" s="75"/>
      <c r="O21" s="81"/>
      <c r="P21" s="18">
        <v>489.66053135360198</v>
      </c>
      <c r="Q21" s="18">
        <v>372.63445653065099</v>
      </c>
      <c r="R21" s="38">
        <f>(1/D21)*(-LN(Q21/P21))</f>
        <v>0.11481243471625707</v>
      </c>
      <c r="S21" s="84"/>
      <c r="T21" s="67"/>
      <c r="U21" s="15">
        <v>855.30770884552396</v>
      </c>
      <c r="V21" s="15">
        <v>548.71446633818903</v>
      </c>
      <c r="W21" s="17">
        <f>(1/D21)*(-LN(V21/U21))</f>
        <v>0.18660053427558687</v>
      </c>
      <c r="X21" s="81"/>
      <c r="Y21" s="81"/>
      <c r="Z21" s="15">
        <v>808.60704055133397</v>
      </c>
      <c r="AA21" s="15">
        <v>591.74883087011597</v>
      </c>
      <c r="AB21" s="17">
        <f>(1/D21)*(-LN(AA21/Z21))</f>
        <v>0.13125625633320129</v>
      </c>
      <c r="AC21" s="75"/>
      <c r="AD21" s="75"/>
    </row>
    <row r="22" spans="1:30">
      <c r="A22" s="63"/>
      <c r="B22" s="73"/>
      <c r="C22" s="46">
        <v>17.600000000000001</v>
      </c>
      <c r="D22" s="37">
        <f t="shared" si="32"/>
        <v>2.3787878787878833</v>
      </c>
      <c r="E22" s="34">
        <v>87</v>
      </c>
      <c r="F22" s="15">
        <v>723.92353758603599</v>
      </c>
      <c r="G22" s="15">
        <v>458.92568643361199</v>
      </c>
      <c r="H22" s="16">
        <f t="shared" si="1"/>
        <v>0.19160913255269035</v>
      </c>
      <c r="I22" s="82"/>
      <c r="J22" s="82"/>
      <c r="K22" s="15">
        <v>1199.5243733894599</v>
      </c>
      <c r="L22" s="15">
        <v>664.55626848664804</v>
      </c>
      <c r="M22" s="16">
        <f>(1/D22)*(-LN(L22/K22))</f>
        <v>0.2482612487066489</v>
      </c>
      <c r="N22" s="76"/>
      <c r="O22" s="82"/>
      <c r="P22" s="18">
        <v>551.06737392466596</v>
      </c>
      <c r="Q22" s="18">
        <v>367.30663851390602</v>
      </c>
      <c r="R22" s="38">
        <f>(1/D22)*(-LN(Q22/P22))</f>
        <v>0.17053225070580769</v>
      </c>
      <c r="S22" s="85"/>
      <c r="T22" s="68"/>
      <c r="U22" s="15">
        <v>884.476672081782</v>
      </c>
      <c r="V22" s="15">
        <v>502.14525508360998</v>
      </c>
      <c r="W22" s="17">
        <f>(1/D22)*(-LN(V22/U22))</f>
        <v>0.23798116409469211</v>
      </c>
      <c r="X22" s="82"/>
      <c r="Y22" s="82"/>
      <c r="Z22" s="15">
        <v>795.29946307320495</v>
      </c>
      <c r="AA22" s="15">
        <v>555.333078666387</v>
      </c>
      <c r="AB22" s="17">
        <f>(1/D22)*(-LN(AA22/Z22))</f>
        <v>0.15098052859861516</v>
      </c>
      <c r="AC22" s="76"/>
      <c r="AD22" s="76"/>
    </row>
    <row r="23" spans="1:30">
      <c r="A23" s="63"/>
      <c r="B23" s="73" t="s">
        <v>11</v>
      </c>
      <c r="C23" s="46">
        <v>88</v>
      </c>
      <c r="D23" s="37">
        <f>28.5454545454545/60</f>
        <v>0.47575757575757499</v>
      </c>
      <c r="E23" s="34">
        <v>102</v>
      </c>
      <c r="F23" s="15">
        <v>746.93489291728099</v>
      </c>
      <c r="G23" s="15">
        <v>200.274024324386</v>
      </c>
      <c r="H23" s="16">
        <f t="shared" si="1"/>
        <v>2.7667272996180796</v>
      </c>
      <c r="I23" s="80">
        <f t="shared" ref="I23" si="33">AVERAGE(H23:H27)</f>
        <v>3.3721854652852201</v>
      </c>
      <c r="J23" s="80">
        <f t="shared" ref="J23" si="34">STDEV(H23:H27)</f>
        <v>0.4733854583561124</v>
      </c>
      <c r="K23" s="15">
        <v>1179.84010363177</v>
      </c>
      <c r="L23" s="15">
        <v>1218.4343200852099</v>
      </c>
      <c r="M23" s="16">
        <f>(1/D23)*(-LN(L23/K23))</f>
        <v>-6.7655814856960247E-2</v>
      </c>
      <c r="N23" s="80">
        <f t="shared" ref="N23" si="35">AVERAGE(M23:M27)</f>
        <v>4.6776760656329137E-2</v>
      </c>
      <c r="O23" s="80">
        <f t="shared" ref="O23" si="36">STDEV(M23:M27)</f>
        <v>9.6071169649354707E-2</v>
      </c>
      <c r="P23" s="18">
        <v>435.45603947264499</v>
      </c>
      <c r="Q23" s="18">
        <v>131.00760238678501</v>
      </c>
      <c r="R23" s="38">
        <f>(1/D23)*(-LN(Q23/P23))</f>
        <v>2.5246860055210929</v>
      </c>
      <c r="S23" s="83">
        <f t="shared" ref="S23" si="37">AVERAGE(R23:R27)</f>
        <v>2.2318184065321605</v>
      </c>
      <c r="T23" s="83">
        <f t="shared" ref="T23" si="38">STDEV(R23:R27)</f>
        <v>0.41361021379042295</v>
      </c>
      <c r="U23" s="15">
        <v>930.89605698416699</v>
      </c>
      <c r="V23" s="15">
        <v>883.42238336831804</v>
      </c>
      <c r="W23" s="17">
        <f>(1/D23)*(-LN(V23/U23))</f>
        <v>0.11002281516132421</v>
      </c>
      <c r="X23" s="80">
        <f t="shared" ref="X23" si="39">AVERAGE(W23:W27)</f>
        <v>0.17909366866701767</v>
      </c>
      <c r="Y23" s="80">
        <f t="shared" ref="Y23" si="40">STDEV(W23:W27)</f>
        <v>0.14469750867311235</v>
      </c>
      <c r="Z23" s="15">
        <v>884.54710745055002</v>
      </c>
      <c r="AA23" s="15">
        <v>816.56680709167404</v>
      </c>
      <c r="AB23" s="17">
        <f>(1/D23)*(-LN(AA23/Z23))</f>
        <v>0.16808358865986689</v>
      </c>
      <c r="AC23" s="74">
        <f t="shared" ref="AC23" si="41">AVERAGE(AB23:AB27)</f>
        <v>0.21492618100775465</v>
      </c>
      <c r="AD23" s="74">
        <f t="shared" ref="AD23" si="42">STDEV(AB23:AB27)</f>
        <v>0.14147071324706226</v>
      </c>
    </row>
    <row r="24" spans="1:30">
      <c r="A24" s="63"/>
      <c r="B24" s="73"/>
      <c r="C24" s="46">
        <v>88</v>
      </c>
      <c r="D24" s="37">
        <f t="shared" ref="D24:D42" si="43">28.5454545454545/60</f>
        <v>0.47575757575757499</v>
      </c>
      <c r="E24" s="34">
        <v>104</v>
      </c>
      <c r="F24" s="15">
        <v>799.26019503958105</v>
      </c>
      <c r="G24" s="15">
        <v>134.798606720968</v>
      </c>
      <c r="H24" s="16">
        <f t="shared" si="1"/>
        <v>3.7412009220356164</v>
      </c>
      <c r="I24" s="81"/>
      <c r="J24" s="81"/>
      <c r="K24" s="15">
        <v>1442.43516239473</v>
      </c>
      <c r="L24" s="15">
        <v>1364.2526619637499</v>
      </c>
      <c r="M24" s="16">
        <f>(1/D24)*(-LN(L24/K24))</f>
        <v>0.11713106598519053</v>
      </c>
      <c r="N24" s="81"/>
      <c r="O24" s="81"/>
      <c r="P24" s="18">
        <v>854.78599779078297</v>
      </c>
      <c r="Q24" s="18">
        <v>278.01283886021599</v>
      </c>
      <c r="R24" s="38">
        <f>(1/D24)*(-LN(Q24/P24))</f>
        <v>2.3608322899809657</v>
      </c>
      <c r="S24" s="84"/>
      <c r="T24" s="84"/>
      <c r="U24" s="15">
        <v>1035.46167659144</v>
      </c>
      <c r="V24" s="15">
        <v>880.63265121581003</v>
      </c>
      <c r="W24" s="17">
        <f>(1/D24)*(-LN(V24/U24))</f>
        <v>0.34042989082436287</v>
      </c>
      <c r="X24" s="81"/>
      <c r="Y24" s="81"/>
      <c r="Z24" s="15">
        <v>977.67143292361004</v>
      </c>
      <c r="AA24" s="15">
        <v>829.23863967904902</v>
      </c>
      <c r="AB24" s="17">
        <f>(1/D24)*(-LN(AA24/Z24))</f>
        <v>0.34611256993572853</v>
      </c>
      <c r="AC24" s="75"/>
      <c r="AD24" s="75"/>
    </row>
    <row r="25" spans="1:30">
      <c r="A25" s="63"/>
      <c r="B25" s="73"/>
      <c r="C25" s="46">
        <v>88</v>
      </c>
      <c r="D25" s="37">
        <f t="shared" si="43"/>
        <v>0.47575757575757499</v>
      </c>
      <c r="E25" s="34">
        <v>106</v>
      </c>
      <c r="F25" s="15">
        <v>687.62952305689498</v>
      </c>
      <c r="G25" s="15">
        <v>168.62731515573699</v>
      </c>
      <c r="H25" s="16">
        <f t="shared" si="1"/>
        <v>2.9543600281857145</v>
      </c>
      <c r="I25" s="81"/>
      <c r="J25" s="81"/>
      <c r="K25" s="15">
        <v>1196.4774028711699</v>
      </c>
      <c r="L25" s="15">
        <v>1222.5121196856001</v>
      </c>
      <c r="M25" s="16">
        <f>(1/D25)*(-LN(L25/K25))</f>
        <v>-4.5245972118690407E-2</v>
      </c>
      <c r="N25" s="81"/>
      <c r="O25" s="81"/>
      <c r="P25" s="18">
        <v>358.68045280646902</v>
      </c>
      <c r="Q25" s="18">
        <v>102.719542274728</v>
      </c>
      <c r="R25" s="38">
        <f>(1/D25)*(-LN(Q25/P25))</f>
        <v>2.6282913154520888</v>
      </c>
      <c r="S25" s="84"/>
      <c r="T25" s="84"/>
      <c r="U25" s="15">
        <v>899.96992954470204</v>
      </c>
      <c r="V25" s="15">
        <v>906.45131854042802</v>
      </c>
      <c r="W25" s="17">
        <f>(1/D25)*(-LN(V25/U25))</f>
        <v>-1.5083259439857225E-2</v>
      </c>
      <c r="X25" s="81"/>
      <c r="Y25" s="81"/>
      <c r="Z25" s="15">
        <v>837.56303685251703</v>
      </c>
      <c r="AA25" s="15">
        <v>834.195239365318</v>
      </c>
      <c r="AB25" s="17">
        <f>(1/D25)*(-LN(AA25/Z25))</f>
        <v>8.4687118725985354E-3</v>
      </c>
      <c r="AC25" s="75"/>
      <c r="AD25" s="75"/>
    </row>
    <row r="26" spans="1:30">
      <c r="A26" s="63"/>
      <c r="B26" s="73"/>
      <c r="C26" s="46">
        <v>88</v>
      </c>
      <c r="D26" s="37">
        <f t="shared" si="43"/>
        <v>0.47575757575757499</v>
      </c>
      <c r="E26" s="34">
        <v>107</v>
      </c>
      <c r="F26" s="15">
        <v>861.03398370176797</v>
      </c>
      <c r="G26" s="15">
        <v>144.65318517856599</v>
      </c>
      <c r="H26" s="16">
        <f t="shared" si="1"/>
        <v>3.7493778628019685</v>
      </c>
      <c r="I26" s="81"/>
      <c r="J26" s="81"/>
      <c r="K26" s="15">
        <v>1251.2478212088999</v>
      </c>
      <c r="L26" s="15">
        <v>1198.28442311033</v>
      </c>
      <c r="M26" s="16">
        <f>(1/D26)*(-LN(L26/K26))</f>
        <v>9.0908534289419654E-2</v>
      </c>
      <c r="N26" s="81"/>
      <c r="O26" s="81"/>
      <c r="P26" s="18">
        <v>444.30086751019098</v>
      </c>
      <c r="Q26" s="18">
        <v>168.76982214439099</v>
      </c>
      <c r="R26" s="38">
        <f>(1/D26)*(-LN(Q26/P26))</f>
        <v>2.0345785845186839</v>
      </c>
      <c r="S26" s="84"/>
      <c r="T26" s="84"/>
      <c r="U26" s="15">
        <v>1016.76972271953</v>
      </c>
      <c r="V26" s="15">
        <v>881.13448102228404</v>
      </c>
      <c r="W26" s="17">
        <f>(1/D26)*(-LN(V26/U26))</f>
        <v>0.30094251680223977</v>
      </c>
      <c r="X26" s="81"/>
      <c r="Y26" s="81"/>
      <c r="Z26" s="15">
        <v>928.09873786196397</v>
      </c>
      <c r="AA26" s="15">
        <v>786.22934418766999</v>
      </c>
      <c r="AB26" s="17">
        <f>(1/D26)*(-LN(AA26/Z26))</f>
        <v>0.34868512404486268</v>
      </c>
      <c r="AC26" s="75"/>
      <c r="AD26" s="75"/>
    </row>
    <row r="27" spans="1:30">
      <c r="A27" s="63"/>
      <c r="B27" s="73"/>
      <c r="C27" s="46">
        <v>88</v>
      </c>
      <c r="D27" s="37">
        <f t="shared" si="43"/>
        <v>0.47575757575757499</v>
      </c>
      <c r="E27" s="34">
        <v>108</v>
      </c>
      <c r="F27" s="15">
        <v>738.93203688615597</v>
      </c>
      <c r="G27" s="15">
        <v>130.19616595857599</v>
      </c>
      <c r="H27" s="16">
        <f t="shared" si="1"/>
        <v>3.6492612137847225</v>
      </c>
      <c r="I27" s="82"/>
      <c r="J27" s="82"/>
      <c r="K27" s="15">
        <v>1275.3866310021101</v>
      </c>
      <c r="L27" s="15">
        <v>1193.9174996394599</v>
      </c>
      <c r="M27" s="16">
        <f>(1/D27)*(-LN(L27/K27))</f>
        <v>0.13874598998268614</v>
      </c>
      <c r="N27" s="82"/>
      <c r="O27" s="82"/>
      <c r="P27" s="18">
        <v>409.90873550387198</v>
      </c>
      <c r="Q27" s="18">
        <v>190.49576926626801</v>
      </c>
      <c r="R27" s="38">
        <f>(1/D27)*(-LN(Q27/P27))</f>
        <v>1.6107038371879707</v>
      </c>
      <c r="S27" s="85"/>
      <c r="T27" s="85"/>
      <c r="U27" s="15">
        <v>987.61650041606595</v>
      </c>
      <c r="V27" s="15">
        <v>915.59544337617899</v>
      </c>
      <c r="W27" s="17">
        <f>(1/D27)*(-LN(V27/U27))</f>
        <v>0.1591563799870187</v>
      </c>
      <c r="X27" s="82"/>
      <c r="Y27" s="82"/>
      <c r="Z27" s="15">
        <v>872.16415160104498</v>
      </c>
      <c r="AA27" s="15">
        <v>791.76546685536596</v>
      </c>
      <c r="AB27" s="17">
        <f>(1/D27)*(-LN(AA27/Z27))</f>
        <v>0.20328091052571642</v>
      </c>
      <c r="AC27" s="76"/>
      <c r="AD27" s="76"/>
    </row>
    <row r="28" spans="1:30" s="54" customFormat="1">
      <c r="A28" s="79" t="s">
        <v>15</v>
      </c>
      <c r="B28" s="86" t="s">
        <v>7</v>
      </c>
      <c r="C28" s="51">
        <v>88</v>
      </c>
      <c r="D28" s="52">
        <f t="shared" si="43"/>
        <v>0.47575757575757499</v>
      </c>
      <c r="E28" s="51">
        <v>18</v>
      </c>
      <c r="F28" s="22">
        <v>737.13646797298202</v>
      </c>
      <c r="G28" s="22">
        <v>247.71002715760699</v>
      </c>
      <c r="H28" s="16">
        <f t="shared" si="1"/>
        <v>2.2921636580050482</v>
      </c>
      <c r="I28" s="80">
        <f>AVERAGE(H28:H32)</f>
        <v>1.8668396511343015</v>
      </c>
      <c r="J28" s="80">
        <f t="shared" ref="J28" si="44">STDEV(H28:H32)</f>
        <v>0.29590630508644361</v>
      </c>
      <c r="K28" s="22"/>
      <c r="L28" s="22"/>
      <c r="M28" s="89"/>
      <c r="N28" s="90"/>
      <c r="O28" s="90"/>
      <c r="P28" s="22">
        <v>729.10619521918602</v>
      </c>
      <c r="Q28" s="22">
        <v>459.582604422413</v>
      </c>
      <c r="R28" s="53">
        <f>(1/D28)*(-LN(Q28/P28))</f>
        <v>0.97003331422755634</v>
      </c>
      <c r="S28" s="80">
        <f t="shared" ref="S28" si="45">AVERAGE(R28:R32)</f>
        <v>0.90852693379580107</v>
      </c>
      <c r="T28" s="80">
        <f t="shared" ref="T28" si="46">STDEV(R28:R32)</f>
        <v>0.30317788032384413</v>
      </c>
      <c r="U28" s="22">
        <v>1130.0741790044401</v>
      </c>
      <c r="V28" s="22">
        <v>748.41738076017396</v>
      </c>
      <c r="W28" s="53">
        <f>(1/D28)*(-LN(V28/U28))</f>
        <v>0.86615065668869951</v>
      </c>
      <c r="X28" s="80">
        <f t="shared" ref="X28" si="47">AVERAGE(W28:W32)</f>
        <v>0.73475986243364599</v>
      </c>
      <c r="Y28" s="80">
        <f t="shared" ref="Y28" si="48">STDEV(W28:W32)</f>
        <v>0.11532439381447891</v>
      </c>
      <c r="Z28" s="22">
        <v>933.90522764644402</v>
      </c>
      <c r="AA28" s="22">
        <v>516.56870888532501</v>
      </c>
      <c r="AB28" s="53">
        <f>(1/D28)*(-LN(AA28/Z28))</f>
        <v>1.2446815066358772</v>
      </c>
      <c r="AC28" s="80">
        <f t="shared" ref="AC28" si="49">AVERAGE(AB28:AB32)</f>
        <v>1.0128005641239941</v>
      </c>
      <c r="AD28" s="80">
        <f t="shared" ref="AD28" si="50">STDEV(AB28:AB32)</f>
        <v>0.2248102758163075</v>
      </c>
    </row>
    <row r="29" spans="1:30" s="54" customFormat="1">
      <c r="A29" s="79"/>
      <c r="B29" s="86"/>
      <c r="C29" s="51">
        <v>88</v>
      </c>
      <c r="D29" s="52">
        <f t="shared" si="43"/>
        <v>0.47575757575757499</v>
      </c>
      <c r="E29" s="51">
        <v>19</v>
      </c>
      <c r="F29" s="22">
        <v>743.22275017062395</v>
      </c>
      <c r="G29" s="22">
        <v>370.66798094644798</v>
      </c>
      <c r="H29" s="16">
        <f t="shared" si="1"/>
        <v>1.4622763813479032</v>
      </c>
      <c r="I29" s="81"/>
      <c r="J29" s="81"/>
      <c r="K29" s="22"/>
      <c r="L29" s="22"/>
      <c r="M29" s="89"/>
      <c r="N29" s="91"/>
      <c r="O29" s="91"/>
      <c r="P29" s="22">
        <v>871.32941746839401</v>
      </c>
      <c r="Q29" s="22">
        <v>484.571525024658</v>
      </c>
      <c r="R29" s="53">
        <f>(1/D29)*(-LN(Q29/P29))</f>
        <v>1.2333068234593743</v>
      </c>
      <c r="S29" s="81"/>
      <c r="T29" s="81"/>
      <c r="U29" s="22">
        <v>930.14703530878705</v>
      </c>
      <c r="V29" s="22">
        <v>645.70965327233</v>
      </c>
      <c r="W29" s="53">
        <f>(1/D29)*(-LN(V29/U29))</f>
        <v>0.76718216403035278</v>
      </c>
      <c r="X29" s="81"/>
      <c r="Y29" s="81"/>
      <c r="Z29" s="22">
        <v>955.16368384683403</v>
      </c>
      <c r="AA29" s="22">
        <v>622.13082903252996</v>
      </c>
      <c r="AB29" s="53">
        <f>(1/D29)*(-LN(AA29/Z29))</f>
        <v>0.90115709691589119</v>
      </c>
      <c r="AC29" s="81"/>
      <c r="AD29" s="81"/>
    </row>
    <row r="30" spans="1:30" s="54" customFormat="1">
      <c r="A30" s="79"/>
      <c r="B30" s="86"/>
      <c r="C30" s="51">
        <v>88</v>
      </c>
      <c r="D30" s="52">
        <f t="shared" si="43"/>
        <v>0.47575757575757499</v>
      </c>
      <c r="E30" s="51">
        <v>20</v>
      </c>
      <c r="F30" s="22">
        <v>750.87721207750803</v>
      </c>
      <c r="G30" s="22">
        <v>302.32179495370798</v>
      </c>
      <c r="H30" s="16">
        <f t="shared" si="1"/>
        <v>1.9122136761127284</v>
      </c>
      <c r="I30" s="81"/>
      <c r="J30" s="81"/>
      <c r="K30" s="22"/>
      <c r="L30" s="22"/>
      <c r="M30" s="89"/>
      <c r="N30" s="91"/>
      <c r="O30" s="91"/>
      <c r="P30" s="22">
        <v>765.18146412898705</v>
      </c>
      <c r="Q30" s="22">
        <v>477.79986811842701</v>
      </c>
      <c r="R30" s="53">
        <f>(1/D30)*(-LN(Q30/P30))</f>
        <v>0.98983406430413223</v>
      </c>
      <c r="S30" s="81"/>
      <c r="T30" s="81"/>
      <c r="U30" s="22"/>
      <c r="V30" s="22"/>
      <c r="W30" s="53"/>
      <c r="X30" s="81"/>
      <c r="Y30" s="81"/>
      <c r="Z30" s="22">
        <v>933.15818345443802</v>
      </c>
      <c r="AA30" s="22">
        <v>626.11881787275104</v>
      </c>
      <c r="AB30" s="53">
        <f>(1/D30)*(-LN(AA30/Z30))</f>
        <v>0.83873508617666392</v>
      </c>
      <c r="AC30" s="81"/>
      <c r="AD30" s="81"/>
    </row>
    <row r="31" spans="1:30" s="54" customFormat="1">
      <c r="A31" s="79"/>
      <c r="B31" s="86"/>
      <c r="C31" s="51">
        <v>88</v>
      </c>
      <c r="D31" s="52">
        <f t="shared" si="43"/>
        <v>0.47575757575757499</v>
      </c>
      <c r="E31" s="51">
        <v>21</v>
      </c>
      <c r="F31" s="22">
        <v>753.75147061345899</v>
      </c>
      <c r="G31" s="22">
        <v>311.04406211543102</v>
      </c>
      <c r="H31" s="16">
        <f t="shared" si="1"/>
        <v>1.8604603756885985</v>
      </c>
      <c r="I31" s="81"/>
      <c r="J31" s="81"/>
      <c r="K31" s="22"/>
      <c r="L31" s="22"/>
      <c r="M31" s="89"/>
      <c r="N31" s="91"/>
      <c r="O31" s="91"/>
      <c r="P31" s="22">
        <v>753.19012823195203</v>
      </c>
      <c r="Q31" s="22">
        <v>620.35299876998397</v>
      </c>
      <c r="R31" s="53">
        <f>(1/D31)*(-LN(Q31/P31))</f>
        <v>0.4078317010032575</v>
      </c>
      <c r="S31" s="81"/>
      <c r="T31" s="81"/>
      <c r="U31" s="22">
        <v>1056.5210530915399</v>
      </c>
      <c r="V31" s="22">
        <v>751.24722994107003</v>
      </c>
      <c r="W31" s="53">
        <f>(1/D31)*(-LN(V31/U31))</f>
        <v>0.71675572363277784</v>
      </c>
      <c r="X31" s="81"/>
      <c r="Y31" s="81"/>
      <c r="Z31" s="22">
        <v>992.76304900921195</v>
      </c>
      <c r="AA31" s="22">
        <v>543.08055787455999</v>
      </c>
      <c r="AB31" s="53">
        <f>(1/D31)*(-LN(AA31/Z31))</f>
        <v>1.2679448084380625</v>
      </c>
      <c r="AC31" s="81"/>
      <c r="AD31" s="81"/>
    </row>
    <row r="32" spans="1:30" s="54" customFormat="1">
      <c r="A32" s="79"/>
      <c r="B32" s="86"/>
      <c r="C32" s="51">
        <v>88</v>
      </c>
      <c r="D32" s="52">
        <f t="shared" si="43"/>
        <v>0.47575757575757499</v>
      </c>
      <c r="E32" s="51">
        <v>22</v>
      </c>
      <c r="F32" s="22">
        <v>710.88770399038503</v>
      </c>
      <c r="G32" s="22">
        <v>300.90075569650799</v>
      </c>
      <c r="H32" s="16">
        <f t="shared" si="1"/>
        <v>1.8070841645172295</v>
      </c>
      <c r="I32" s="82"/>
      <c r="J32" s="82"/>
      <c r="K32" s="22"/>
      <c r="L32" s="22"/>
      <c r="M32" s="89"/>
      <c r="N32" s="92"/>
      <c r="O32" s="92"/>
      <c r="P32" s="22">
        <v>624.69345685695396</v>
      </c>
      <c r="Q32" s="22">
        <v>399.12475668742098</v>
      </c>
      <c r="R32" s="53">
        <f>(1/D32)*(-LN(Q32/P32))</f>
        <v>0.94162876598468426</v>
      </c>
      <c r="S32" s="82"/>
      <c r="T32" s="82"/>
      <c r="U32" s="22">
        <v>1000.52778180529</v>
      </c>
      <c r="V32" s="22">
        <v>756.033030660127</v>
      </c>
      <c r="W32" s="53">
        <f>(1/D32)*(-LN(V32/U32))</f>
        <v>0.58895090538275352</v>
      </c>
      <c r="X32" s="82"/>
      <c r="Y32" s="82"/>
      <c r="Z32" s="22">
        <v>981.40060129098094</v>
      </c>
      <c r="AA32" s="22">
        <v>667.08062943927496</v>
      </c>
      <c r="AB32" s="53">
        <f>(1/D32)*(-LN(AA32/Z32))</f>
        <v>0.81148432245347557</v>
      </c>
      <c r="AC32" s="82"/>
      <c r="AD32" s="82"/>
    </row>
    <row r="33" spans="1:30">
      <c r="A33" s="79"/>
      <c r="B33" s="73" t="s">
        <v>8</v>
      </c>
      <c r="C33" s="46">
        <v>88</v>
      </c>
      <c r="D33" s="37">
        <f t="shared" si="43"/>
        <v>0.47575757575757499</v>
      </c>
      <c r="E33" s="34">
        <v>36</v>
      </c>
      <c r="F33" s="15">
        <v>794.44586679643305</v>
      </c>
      <c r="G33" s="15">
        <v>365.11903449432498</v>
      </c>
      <c r="H33" s="16">
        <f t="shared" si="1"/>
        <v>1.6340705140992657</v>
      </c>
      <c r="I33" s="80">
        <f t="shared" ref="I33" si="51">AVERAGE(H33:H37)</f>
        <v>1.4647212112350994</v>
      </c>
      <c r="J33" s="80">
        <f t="shared" ref="J33" si="52">STDEV(H33:H37)</f>
        <v>0.20715098390248696</v>
      </c>
      <c r="K33" s="5"/>
      <c r="L33" s="5"/>
      <c r="M33" s="89"/>
      <c r="N33" s="90"/>
      <c r="O33" s="90"/>
      <c r="P33" s="18">
        <v>619.98171078746805</v>
      </c>
      <c r="Q33" s="18">
        <v>279.768379946403</v>
      </c>
      <c r="R33" s="38">
        <f>(1/D33)*(-LN(Q33/P33))</f>
        <v>1.6725491575108351</v>
      </c>
      <c r="S33" s="83">
        <f t="shared" ref="S33" si="53">AVERAGE(R33:R37)</f>
        <v>1.7854639650245954</v>
      </c>
      <c r="T33" s="83">
        <f t="shared" ref="T33" si="54">STDEV(R33:R37)</f>
        <v>0.17556420408655973</v>
      </c>
      <c r="U33" s="15">
        <v>1078.9013279369799</v>
      </c>
      <c r="V33" s="15">
        <v>731.82310237600404</v>
      </c>
      <c r="W33" s="17">
        <f>(1/D33)*(-LN(V33/U33))</f>
        <v>0.81587705971492352</v>
      </c>
      <c r="X33" s="80">
        <f t="shared" ref="X33" si="55">AVERAGE(W33:W37)</f>
        <v>0.82307729216707792</v>
      </c>
      <c r="Y33" s="80">
        <f t="shared" ref="Y33" si="56">STDEV(W33:W37)</f>
        <v>0.1619293061112019</v>
      </c>
      <c r="Z33" s="15">
        <v>1047.26146159262</v>
      </c>
      <c r="AA33" s="15">
        <v>582.63666438666098</v>
      </c>
      <c r="AB33" s="17">
        <f>(1/D33)*(-LN(AA33/Z33))</f>
        <v>1.232497724089233</v>
      </c>
      <c r="AC33" s="80">
        <f t="shared" ref="AC33" si="57">AVERAGE(AB33:AB37)</f>
        <v>1.2492290386628977</v>
      </c>
      <c r="AD33" s="80">
        <f t="shared" ref="AD33" si="58">STDEV(AB33:AB37)</f>
        <v>0.12950016535197675</v>
      </c>
    </row>
    <row r="34" spans="1:30">
      <c r="A34" s="79"/>
      <c r="B34" s="73"/>
      <c r="C34" s="46">
        <v>88</v>
      </c>
      <c r="D34" s="37">
        <f t="shared" si="43"/>
        <v>0.47575757575757499</v>
      </c>
      <c r="E34" s="34">
        <v>39</v>
      </c>
      <c r="F34" s="15">
        <v>734.23866611470601</v>
      </c>
      <c r="G34" s="15">
        <v>415.286353982425</v>
      </c>
      <c r="H34" s="16">
        <f t="shared" si="1"/>
        <v>1.1978071839829509</v>
      </c>
      <c r="I34" s="81"/>
      <c r="J34" s="81"/>
      <c r="K34" s="5"/>
      <c r="L34" s="5"/>
      <c r="M34" s="89"/>
      <c r="N34" s="91"/>
      <c r="O34" s="91"/>
      <c r="P34" s="18">
        <v>949.88265123097005</v>
      </c>
      <c r="Q34" s="18">
        <v>392.42853987340698</v>
      </c>
      <c r="R34" s="38">
        <f>(1/D34)*(-LN(Q34/P34))</f>
        <v>1.858055531553217</v>
      </c>
      <c r="S34" s="84"/>
      <c r="T34" s="84"/>
      <c r="U34" s="15">
        <v>1151.6392067033</v>
      </c>
      <c r="V34" s="15">
        <v>731.11016397258197</v>
      </c>
      <c r="W34" s="17">
        <f>(1/D34)*(-LN(V34/U34))</f>
        <v>0.95506088652151411</v>
      </c>
      <c r="X34" s="81"/>
      <c r="Y34" s="81"/>
      <c r="Z34" s="15">
        <v>1014.41023239503</v>
      </c>
      <c r="AA34" s="15">
        <v>563.05712576833002</v>
      </c>
      <c r="AB34" s="17">
        <f>(1/D34)*(-LN(AA34/Z34))</f>
        <v>1.2373561894706346</v>
      </c>
      <c r="AC34" s="81"/>
      <c r="AD34" s="81"/>
    </row>
    <row r="35" spans="1:30">
      <c r="A35" s="79"/>
      <c r="B35" s="73"/>
      <c r="C35" s="46">
        <v>88</v>
      </c>
      <c r="D35" s="37">
        <f t="shared" si="43"/>
        <v>0.47575757575757499</v>
      </c>
      <c r="E35" s="34">
        <v>42</v>
      </c>
      <c r="F35" s="15">
        <v>773.90044147770595</v>
      </c>
      <c r="G35" s="15">
        <v>395.99853937807399</v>
      </c>
      <c r="H35" s="16">
        <f t="shared" si="1"/>
        <v>1.4083490165326014</v>
      </c>
      <c r="I35" s="81"/>
      <c r="J35" s="81"/>
      <c r="K35" s="5"/>
      <c r="L35" s="5"/>
      <c r="M35" s="89"/>
      <c r="N35" s="91"/>
      <c r="O35" s="91"/>
      <c r="P35" s="18"/>
      <c r="Q35" s="18"/>
      <c r="R35" s="38"/>
      <c r="S35" s="84"/>
      <c r="T35" s="84"/>
      <c r="U35" s="15">
        <v>1058.63569542562</v>
      </c>
      <c r="V35" s="15">
        <v>804.85331053429604</v>
      </c>
      <c r="W35" s="17">
        <f>(1/D35)*(-LN(V35/U35))</f>
        <v>0.57608381749625526</v>
      </c>
      <c r="X35" s="81"/>
      <c r="Y35" s="81"/>
      <c r="Z35" s="15">
        <v>939.02374849237106</v>
      </c>
      <c r="AA35" s="15">
        <v>568.83693509764601</v>
      </c>
      <c r="AB35" s="17">
        <f>(1/D35)*(-LN(AA35/Z35))</f>
        <v>1.0535764098893881</v>
      </c>
      <c r="AC35" s="81"/>
      <c r="AD35" s="81"/>
    </row>
    <row r="36" spans="1:30">
      <c r="A36" s="79"/>
      <c r="B36" s="73"/>
      <c r="C36" s="46">
        <v>88</v>
      </c>
      <c r="D36" s="37">
        <f t="shared" si="43"/>
        <v>0.47575757575757499</v>
      </c>
      <c r="E36" s="34">
        <v>43</v>
      </c>
      <c r="F36" s="15">
        <v>791.33663222941198</v>
      </c>
      <c r="G36" s="15">
        <v>411.72546927577201</v>
      </c>
      <c r="H36" s="16">
        <f t="shared" si="1"/>
        <v>1.3733184672783463</v>
      </c>
      <c r="I36" s="81"/>
      <c r="J36" s="81"/>
      <c r="K36" s="5"/>
      <c r="L36" s="5"/>
      <c r="M36" s="89"/>
      <c r="N36" s="91"/>
      <c r="O36" s="91"/>
      <c r="P36" s="18">
        <v>555.660696271132</v>
      </c>
      <c r="Q36" s="18">
        <v>214.82619211011601</v>
      </c>
      <c r="R36" s="38">
        <f>(1/D36)*(-LN(Q36/P36))</f>
        <v>1.9975058842725606</v>
      </c>
      <c r="S36" s="84"/>
      <c r="T36" s="84"/>
      <c r="U36" s="15">
        <v>996.52432969384404</v>
      </c>
      <c r="V36" s="15">
        <v>685.33945877252995</v>
      </c>
      <c r="W36" s="17">
        <f>(1/D36)*(-LN(V36/U36))</f>
        <v>0.78686982154910734</v>
      </c>
      <c r="X36" s="81"/>
      <c r="Y36" s="81"/>
      <c r="Z36" s="15">
        <v>1089.4548788273</v>
      </c>
      <c r="AA36" s="15">
        <v>581.08091790751803</v>
      </c>
      <c r="AB36" s="17">
        <f>(1/D36)*(-LN(AA36/Z36))</f>
        <v>1.3211407454652488</v>
      </c>
      <c r="AC36" s="81"/>
      <c r="AD36" s="81"/>
    </row>
    <row r="37" spans="1:30">
      <c r="A37" s="79"/>
      <c r="B37" s="73"/>
      <c r="C37" s="46">
        <v>88</v>
      </c>
      <c r="D37" s="37">
        <f t="shared" si="43"/>
        <v>0.47575757575757499</v>
      </c>
      <c r="E37" s="34">
        <v>44</v>
      </c>
      <c r="F37" s="15">
        <v>730.37214131785402</v>
      </c>
      <c r="G37" s="15">
        <v>323.75264113556801</v>
      </c>
      <c r="H37" s="16">
        <f t="shared" si="1"/>
        <v>1.7100608742823333</v>
      </c>
      <c r="I37" s="82"/>
      <c r="J37" s="82"/>
      <c r="K37" s="5"/>
      <c r="L37" s="5"/>
      <c r="M37" s="89"/>
      <c r="N37" s="92"/>
      <c r="O37" s="92"/>
      <c r="P37" s="18">
        <v>605.83972339913601</v>
      </c>
      <c r="Q37" s="18">
        <v>281.14313664706401</v>
      </c>
      <c r="R37" s="38">
        <f>(1/D37)*(-LN(Q37/P37))</f>
        <v>1.6137452867617688</v>
      </c>
      <c r="S37" s="85"/>
      <c r="T37" s="85"/>
      <c r="U37" s="15">
        <v>1017.6413108640299</v>
      </c>
      <c r="V37" s="15">
        <v>637.96866359606599</v>
      </c>
      <c r="W37" s="17">
        <f>(1/D37)*(-LN(V37/U37))</f>
        <v>0.98149487555358939</v>
      </c>
      <c r="X37" s="82"/>
      <c r="Y37" s="82"/>
      <c r="Z37" s="15">
        <v>964.68281836027995</v>
      </c>
      <c r="AA37" s="15">
        <v>495.213931476092</v>
      </c>
      <c r="AB37" s="17">
        <f>(1/D37)*(-LN(AA37/Z37))</f>
        <v>1.4015741243999835</v>
      </c>
      <c r="AC37" s="82"/>
      <c r="AD37" s="82"/>
    </row>
    <row r="38" spans="1:30">
      <c r="A38" s="79"/>
      <c r="B38" s="73" t="s">
        <v>9</v>
      </c>
      <c r="C38" s="46">
        <v>88</v>
      </c>
      <c r="D38" s="37">
        <f t="shared" si="43"/>
        <v>0.47575757575757499</v>
      </c>
      <c r="E38" s="34">
        <v>60</v>
      </c>
      <c r="F38" s="15">
        <v>727.13165752443899</v>
      </c>
      <c r="G38" s="15">
        <v>65.148787043701901</v>
      </c>
      <c r="H38" s="16">
        <f t="shared" si="1"/>
        <v>5.0707208788166183</v>
      </c>
      <c r="I38" s="80">
        <f t="shared" ref="I38" si="59">AVERAGE(H38:H42)</f>
        <v>3.4775882474365281</v>
      </c>
      <c r="J38" s="80">
        <f t="shared" ref="J38" si="60">STDEV(H38:H42)</f>
        <v>0.92733791609552829</v>
      </c>
      <c r="K38" s="15"/>
      <c r="L38" s="15"/>
      <c r="M38" s="89"/>
      <c r="N38" s="90"/>
      <c r="O38" s="90"/>
      <c r="P38" s="18">
        <v>811.57249113268801</v>
      </c>
      <c r="Q38" s="18">
        <v>869.653674346912</v>
      </c>
      <c r="R38" s="38">
        <f>(1/D38)*(-LN(Q38/P38))</f>
        <v>-0.14528690175287626</v>
      </c>
      <c r="S38" s="83">
        <f t="shared" ref="S38" si="61">AVERAGE(R38:R42)</f>
        <v>0.32968029347810851</v>
      </c>
      <c r="T38" s="83">
        <f t="shared" ref="T38" si="62">STDEV(R38:R42)</f>
        <v>0.27107863373869179</v>
      </c>
      <c r="U38" s="15">
        <v>977.12176579351603</v>
      </c>
      <c r="V38" s="15">
        <v>882.70166147867997</v>
      </c>
      <c r="W38" s="17">
        <f>(1/D38)*(-LN(V38/U38))</f>
        <v>0.21360459086551137</v>
      </c>
      <c r="X38" s="80">
        <f t="shared" ref="X38" si="63">AVERAGE(W38:W42)</f>
        <v>8.4966146748721105E-2</v>
      </c>
      <c r="Y38" s="80">
        <f t="shared" ref="Y38" si="64">STDEV(W38:W42)</f>
        <v>0.13407859992307963</v>
      </c>
      <c r="Z38" s="15">
        <v>928.70037604509298</v>
      </c>
      <c r="AA38" s="15">
        <v>667.69327772679299</v>
      </c>
      <c r="AB38" s="17">
        <f>(1/D38)*(-LN(AA38/Z38))</f>
        <v>0.6935407390278876</v>
      </c>
      <c r="AC38" s="74">
        <f t="shared" ref="AC38" si="65">AVERAGE(AB38:AB42)</f>
        <v>0.13664178081858885</v>
      </c>
      <c r="AD38" s="74">
        <f t="shared" ref="AD38" si="66">STDEV(AB38:AB42)</f>
        <v>0.3299686694482995</v>
      </c>
    </row>
    <row r="39" spans="1:30">
      <c r="A39" s="79"/>
      <c r="B39" s="73"/>
      <c r="C39" s="46">
        <v>88</v>
      </c>
      <c r="D39" s="37">
        <f t="shared" si="43"/>
        <v>0.47575757575757499</v>
      </c>
      <c r="E39" s="34">
        <v>62</v>
      </c>
      <c r="F39" s="15">
        <v>787.69372061558602</v>
      </c>
      <c r="G39" s="15">
        <v>175.52468414074301</v>
      </c>
      <c r="H39" s="16">
        <f t="shared" si="1"/>
        <v>3.1556610509034382</v>
      </c>
      <c r="I39" s="81"/>
      <c r="J39" s="81"/>
      <c r="K39" s="15"/>
      <c r="L39" s="15"/>
      <c r="M39" s="89"/>
      <c r="N39" s="91"/>
      <c r="O39" s="91"/>
      <c r="P39" s="18">
        <v>803.95466957323697</v>
      </c>
      <c r="Q39" s="18">
        <v>629.25585723234406</v>
      </c>
      <c r="R39" s="38">
        <f>(1/D39)*(-LN(Q39/P39))</f>
        <v>0.51497854516338593</v>
      </c>
      <c r="S39" s="84"/>
      <c r="T39" s="84"/>
      <c r="U39" s="15">
        <v>988.52065573693994</v>
      </c>
      <c r="V39" s="15">
        <v>1003.22203927557</v>
      </c>
      <c r="W39" s="17">
        <f>(1/D39)*(-LN(V39/U39))</f>
        <v>-3.1029669164839582E-2</v>
      </c>
      <c r="X39" s="81"/>
      <c r="Y39" s="81"/>
      <c r="Z39" s="15">
        <v>948.55301094037497</v>
      </c>
      <c r="AA39" s="15">
        <v>942.98335287306804</v>
      </c>
      <c r="AB39" s="17">
        <f>(1/D39)*(-LN(AA39/Z39))</f>
        <v>1.2378253633281133E-2</v>
      </c>
      <c r="AC39" s="75"/>
      <c r="AD39" s="75"/>
    </row>
    <row r="40" spans="1:30">
      <c r="A40" s="79"/>
      <c r="B40" s="73"/>
      <c r="C40" s="46">
        <v>88</v>
      </c>
      <c r="D40" s="37">
        <f t="shared" si="43"/>
        <v>0.47575757575757499</v>
      </c>
      <c r="E40" s="34">
        <v>64</v>
      </c>
      <c r="F40" s="15">
        <v>741.53236823889097</v>
      </c>
      <c r="G40" s="15">
        <v>180.92365864271699</v>
      </c>
      <c r="H40" s="16">
        <f t="shared" si="1"/>
        <v>2.9650471543598238</v>
      </c>
      <c r="I40" s="81"/>
      <c r="J40" s="81"/>
      <c r="K40" s="15"/>
      <c r="L40" s="15"/>
      <c r="M40" s="89"/>
      <c r="N40" s="91"/>
      <c r="O40" s="91"/>
      <c r="P40" s="18">
        <v>810.820388772765</v>
      </c>
      <c r="Q40" s="18">
        <v>681.92941137739695</v>
      </c>
      <c r="R40" s="38">
        <f>(1/D40)*(-LN(Q40/P40))</f>
        <v>0.36388366568169428</v>
      </c>
      <c r="S40" s="84"/>
      <c r="T40" s="84"/>
      <c r="U40" s="15">
        <v>1142.2339364366001</v>
      </c>
      <c r="V40" s="15">
        <v>1082.03120550689</v>
      </c>
      <c r="W40" s="17">
        <f>(1/D40)*(-LN(V40/U40))</f>
        <v>0.11380989067669191</v>
      </c>
      <c r="X40" s="81"/>
      <c r="Y40" s="81"/>
      <c r="Z40" s="15">
        <v>981.25478784676</v>
      </c>
      <c r="AA40" s="15">
        <v>904.83606502064902</v>
      </c>
      <c r="AB40" s="17">
        <f>(1/D40)*(-LN(AA40/Z40))</f>
        <v>0.17041949278903304</v>
      </c>
      <c r="AC40" s="75"/>
      <c r="AD40" s="75"/>
    </row>
    <row r="41" spans="1:30">
      <c r="A41" s="79"/>
      <c r="B41" s="73"/>
      <c r="C41" s="46">
        <v>88</v>
      </c>
      <c r="D41" s="37">
        <f t="shared" si="43"/>
        <v>0.47575757575757499</v>
      </c>
      <c r="E41" s="34">
        <v>65</v>
      </c>
      <c r="F41" s="15">
        <v>717.353772101863</v>
      </c>
      <c r="G41" s="15">
        <v>138.95414091883299</v>
      </c>
      <c r="H41" s="16">
        <f t="shared" si="1"/>
        <v>3.4501293333134826</v>
      </c>
      <c r="I41" s="81"/>
      <c r="J41" s="81"/>
      <c r="K41" s="15"/>
      <c r="L41" s="15"/>
      <c r="M41" s="89"/>
      <c r="N41" s="91"/>
      <c r="O41" s="91"/>
      <c r="P41" s="18">
        <v>799.48169624477703</v>
      </c>
      <c r="Q41" s="18">
        <v>646.22717282121096</v>
      </c>
      <c r="R41" s="38">
        <f>(1/D41)*(-LN(Q41/P41))</f>
        <v>0.44731297235124351</v>
      </c>
      <c r="S41" s="84"/>
      <c r="T41" s="84"/>
      <c r="U41" s="15">
        <v>1104.92001818073</v>
      </c>
      <c r="V41" s="15">
        <v>1001.75884986734</v>
      </c>
      <c r="W41" s="17">
        <f>(1/D41)*(-LN(V41/U41))</f>
        <v>0.20602014703568081</v>
      </c>
      <c r="X41" s="81"/>
      <c r="Y41" s="81"/>
      <c r="Z41" s="15">
        <v>906.49015651226296</v>
      </c>
      <c r="AA41" s="15">
        <v>947.42284357608105</v>
      </c>
      <c r="AB41" s="17">
        <f>(1/D41)*(-LN(AA41/Z41))</f>
        <v>-9.2831586836315413E-2</v>
      </c>
      <c r="AC41" s="75"/>
      <c r="AD41" s="75"/>
    </row>
    <row r="42" spans="1:30">
      <c r="A42" s="79"/>
      <c r="B42" s="73"/>
      <c r="C42" s="46">
        <v>88</v>
      </c>
      <c r="D42" s="37">
        <f t="shared" si="43"/>
        <v>0.47575757575757499</v>
      </c>
      <c r="E42" s="34">
        <v>66</v>
      </c>
      <c r="F42" s="15">
        <v>658.27764723131997</v>
      </c>
      <c r="G42" s="15">
        <v>178.21922010664301</v>
      </c>
      <c r="H42" s="16">
        <f t="shared" si="1"/>
        <v>2.7463828197892792</v>
      </c>
      <c r="I42" s="82"/>
      <c r="J42" s="82"/>
      <c r="K42" s="15"/>
      <c r="L42" s="15"/>
      <c r="M42" s="89"/>
      <c r="N42" s="92"/>
      <c r="O42" s="92"/>
      <c r="P42" s="18">
        <v>636.63377059644699</v>
      </c>
      <c r="Q42" s="18">
        <v>509.67416115379001</v>
      </c>
      <c r="R42" s="38">
        <f>(1/D42)*(-LN(Q42/P42))</f>
        <v>0.46751318594709523</v>
      </c>
      <c r="S42" s="85"/>
      <c r="T42" s="85"/>
      <c r="U42" s="15">
        <v>949.50321178045499</v>
      </c>
      <c r="V42" s="15">
        <v>985.20076072035397</v>
      </c>
      <c r="W42" s="17">
        <f>(1/D42)*(-LN(V42/U42))</f>
        <v>-7.7574225669439001E-2</v>
      </c>
      <c r="X42" s="82"/>
      <c r="Y42" s="82"/>
      <c r="Z42" s="15">
        <v>902.06282798745201</v>
      </c>
      <c r="AA42" s="15">
        <v>946.15055217476299</v>
      </c>
      <c r="AB42" s="17">
        <f>(1/D42)*(-LN(AA42/Z42))</f>
        <v>-0.10029799452094208</v>
      </c>
      <c r="AC42" s="76"/>
      <c r="AD42" s="76"/>
    </row>
    <row r="43" spans="1:30">
      <c r="A43" s="79"/>
      <c r="B43" s="73" t="s">
        <v>10</v>
      </c>
      <c r="C43" s="46">
        <v>29.33</v>
      </c>
      <c r="D43" s="37">
        <f>85.6460961472895/60</f>
        <v>1.4274349357881584</v>
      </c>
      <c r="E43" s="34">
        <v>81</v>
      </c>
      <c r="F43" s="15">
        <v>638.68952175514596</v>
      </c>
      <c r="G43" s="15">
        <v>199.266095919729</v>
      </c>
      <c r="H43" s="16">
        <f t="shared" si="1"/>
        <v>0.81599330989309238</v>
      </c>
      <c r="I43" s="80">
        <f t="shared" ref="I43" si="67">AVERAGE(H43:H47)</f>
        <v>0.62492898990122636</v>
      </c>
      <c r="J43" s="80">
        <f t="shared" ref="J43" si="68">STDEV(H43:H47)</f>
        <v>0.15638213586288802</v>
      </c>
      <c r="K43" s="15"/>
      <c r="L43" s="15"/>
      <c r="M43" s="89"/>
      <c r="N43" s="90"/>
      <c r="O43" s="90"/>
      <c r="P43" s="18">
        <v>615.07036204290603</v>
      </c>
      <c r="Q43" s="18">
        <v>361.57032154105701</v>
      </c>
      <c r="R43" s="38">
        <f>(1/D43)*(-LN(Q43/P43))</f>
        <v>0.37219218053488518</v>
      </c>
      <c r="S43" s="83">
        <f t="shared" ref="S43" si="69">AVERAGE(R43:R47)</f>
        <v>0.37000321510111178</v>
      </c>
      <c r="T43" s="83">
        <f t="shared" ref="T43" si="70">STDEV(R43:R47)</f>
        <v>4.5926251896127424E-2</v>
      </c>
      <c r="U43" s="15">
        <v>996.66037505919496</v>
      </c>
      <c r="V43" s="15">
        <v>912.35014338593999</v>
      </c>
      <c r="W43" s="17">
        <f>(1/D43)*(-LN(V43/U43))</f>
        <v>6.1919613488102501E-2</v>
      </c>
      <c r="X43" s="80">
        <f t="shared" ref="X43" si="71">AVERAGE(W43:W47)</f>
        <v>-2.1525519327955153E-2</v>
      </c>
      <c r="Y43" s="80">
        <f t="shared" ref="Y43" si="72">STDEV(W43:W47)</f>
        <v>6.8838906571413394E-2</v>
      </c>
      <c r="Z43" s="15">
        <v>780.31186094499003</v>
      </c>
      <c r="AA43" s="15">
        <v>774.61335213484404</v>
      </c>
      <c r="AB43" s="17">
        <f>(1/D43)*(-LN(AA43/Z43))</f>
        <v>5.1348449774345009E-3</v>
      </c>
      <c r="AC43" s="74">
        <f t="shared" ref="AC43" si="73">AVERAGE(AB43:AB47)</f>
        <v>-4.2612964421341215E-2</v>
      </c>
      <c r="AD43" s="74">
        <f t="shared" ref="AD43" si="74">STDEV(AB43:AB47)</f>
        <v>5.3666962177526506E-2</v>
      </c>
    </row>
    <row r="44" spans="1:30">
      <c r="A44" s="79"/>
      <c r="B44" s="73"/>
      <c r="C44" s="46">
        <v>29.33</v>
      </c>
      <c r="D44" s="37">
        <f t="shared" ref="D44:D47" si="75">85.6460961472895/60</f>
        <v>1.4274349357881584</v>
      </c>
      <c r="E44" s="34">
        <v>83</v>
      </c>
      <c r="F44" s="15">
        <v>645.85576400213301</v>
      </c>
      <c r="G44" s="15">
        <v>223.38336796902999</v>
      </c>
      <c r="H44" s="16">
        <f t="shared" si="1"/>
        <v>0.74377244271475218</v>
      </c>
      <c r="I44" s="81"/>
      <c r="J44" s="81"/>
      <c r="K44" s="15"/>
      <c r="L44" s="15"/>
      <c r="M44" s="89"/>
      <c r="N44" s="91"/>
      <c r="O44" s="91"/>
      <c r="P44" s="18">
        <v>568.89232597888702</v>
      </c>
      <c r="Q44" s="18">
        <v>361.587540033979</v>
      </c>
      <c r="R44" s="38">
        <f>(1/D44)*(-LN(Q44/P44))</f>
        <v>0.31748348104911395</v>
      </c>
      <c r="S44" s="84"/>
      <c r="T44" s="84"/>
      <c r="U44" s="15">
        <v>814.72950296822</v>
      </c>
      <c r="V44" s="15">
        <v>963.42781815947205</v>
      </c>
      <c r="W44" s="17">
        <f>(1/D44)*(-LN(V44/U44))</f>
        <v>-0.1174424168892871</v>
      </c>
      <c r="X44" s="81"/>
      <c r="Y44" s="81"/>
      <c r="Z44" s="15">
        <v>756.76487349620595</v>
      </c>
      <c r="AA44" s="15">
        <v>761.67767137015096</v>
      </c>
      <c r="AB44" s="17">
        <f>(1/D44)*(-LN(AA44/Z44))</f>
        <v>-4.5332087893860309E-3</v>
      </c>
      <c r="AC44" s="75"/>
      <c r="AD44" s="75"/>
    </row>
    <row r="45" spans="1:30">
      <c r="A45" s="79"/>
      <c r="B45" s="73"/>
      <c r="C45" s="46">
        <v>29.33</v>
      </c>
      <c r="D45" s="37">
        <f t="shared" si="75"/>
        <v>1.4274349357881584</v>
      </c>
      <c r="E45" s="34">
        <v>85</v>
      </c>
      <c r="F45" s="15">
        <v>688.01954082306304</v>
      </c>
      <c r="G45" s="15">
        <v>314.360475431206</v>
      </c>
      <c r="H45" s="16">
        <f t="shared" si="1"/>
        <v>0.54873037073427533</v>
      </c>
      <c r="I45" s="81"/>
      <c r="J45" s="81"/>
      <c r="K45" s="15"/>
      <c r="L45" s="15"/>
      <c r="M45" s="89"/>
      <c r="N45" s="91"/>
      <c r="O45" s="91"/>
      <c r="P45" s="18">
        <v>510.15382642031199</v>
      </c>
      <c r="Q45" s="18">
        <v>314.49482276535798</v>
      </c>
      <c r="R45" s="38">
        <f>(1/D45)*(-LN(Q45/P45))</f>
        <v>0.33889088345404961</v>
      </c>
      <c r="S45" s="84"/>
      <c r="T45" s="84"/>
      <c r="U45" s="15">
        <v>870.43887521871204</v>
      </c>
      <c r="V45" s="15">
        <v>901.88023589348802</v>
      </c>
      <c r="W45" s="17">
        <f>(1/D45)*(-LN(V45/U45))</f>
        <v>-2.4858713667021179E-2</v>
      </c>
      <c r="X45" s="81"/>
      <c r="Y45" s="81"/>
      <c r="Z45" s="15">
        <v>750.56744391321297</v>
      </c>
      <c r="AA45" s="15">
        <v>891.04065547323501</v>
      </c>
      <c r="AB45" s="17">
        <f>(1/D45)*(-LN(AA45/Z45))</f>
        <v>-0.12018799513986124</v>
      </c>
      <c r="AC45" s="75"/>
      <c r="AD45" s="75"/>
    </row>
    <row r="46" spans="1:30">
      <c r="A46" s="79"/>
      <c r="B46" s="73"/>
      <c r="C46" s="46">
        <v>29.33</v>
      </c>
      <c r="D46" s="37">
        <f t="shared" si="75"/>
        <v>1.4274349357881584</v>
      </c>
      <c r="E46" s="34">
        <v>86</v>
      </c>
      <c r="F46" s="15">
        <v>622.631758480548</v>
      </c>
      <c r="G46" s="15">
        <v>339.836058626343</v>
      </c>
      <c r="H46" s="16">
        <f t="shared" si="1"/>
        <v>0.42418181743908862</v>
      </c>
      <c r="I46" s="81"/>
      <c r="J46" s="81"/>
      <c r="K46" s="15"/>
      <c r="L46" s="15"/>
      <c r="M46" s="89"/>
      <c r="N46" s="91"/>
      <c r="O46" s="91"/>
      <c r="P46" s="18">
        <v>670.55975923838605</v>
      </c>
      <c r="Q46" s="18">
        <v>359.31812554748097</v>
      </c>
      <c r="R46" s="38">
        <f>(1/D46)*(-LN(Q46/P46))</f>
        <v>0.43708099739444173</v>
      </c>
      <c r="S46" s="84"/>
      <c r="T46" s="84"/>
      <c r="U46" s="15">
        <v>830.40296243816101</v>
      </c>
      <c r="V46" s="15">
        <v>891.91923409910498</v>
      </c>
      <c r="W46" s="17">
        <f>(1/D46)*(-LN(V46/U46))</f>
        <v>-5.0064981645267181E-2</v>
      </c>
      <c r="X46" s="81"/>
      <c r="Y46" s="81"/>
      <c r="Z46" s="15">
        <v>797.40133596069097</v>
      </c>
      <c r="AA46" s="15">
        <v>889.05848993487598</v>
      </c>
      <c r="AB46" s="17">
        <f>(1/D46)*(-LN(AA46/Z46))</f>
        <v>-7.6224080854817675E-2</v>
      </c>
      <c r="AC46" s="75"/>
      <c r="AD46" s="75"/>
    </row>
    <row r="47" spans="1:30">
      <c r="A47" s="79"/>
      <c r="B47" s="73"/>
      <c r="C47" s="46">
        <v>29.33</v>
      </c>
      <c r="D47" s="37">
        <f t="shared" si="75"/>
        <v>1.4274349357881584</v>
      </c>
      <c r="E47" s="34">
        <v>87</v>
      </c>
      <c r="F47" s="15">
        <v>770.02339298448805</v>
      </c>
      <c r="G47" s="15">
        <v>330.77107037305802</v>
      </c>
      <c r="H47" s="16">
        <f t="shared" si="1"/>
        <v>0.59196700872492336</v>
      </c>
      <c r="I47" s="82"/>
      <c r="J47" s="82"/>
      <c r="K47" s="15"/>
      <c r="L47" s="15"/>
      <c r="M47" s="89"/>
      <c r="N47" s="92"/>
      <c r="O47" s="92"/>
      <c r="P47" s="18">
        <v>651.905385480728</v>
      </c>
      <c r="Q47" s="18">
        <v>376.62061886985703</v>
      </c>
      <c r="R47" s="38">
        <f>(1/D47)*(-LN(Q47/P47))</f>
        <v>0.38436853307306812</v>
      </c>
      <c r="S47" s="85"/>
      <c r="T47" s="85"/>
      <c r="U47" s="15">
        <v>929.79721910459398</v>
      </c>
      <c r="V47" s="15">
        <v>899.99933135251001</v>
      </c>
      <c r="W47" s="17">
        <f>(1/D47)*(-LN(V47/U47))</f>
        <v>2.2818902073697207E-2</v>
      </c>
      <c r="X47" s="82"/>
      <c r="Y47" s="82"/>
      <c r="Z47" s="15">
        <v>884.446365956156</v>
      </c>
      <c r="AA47" s="15">
        <v>906.50031905089804</v>
      </c>
      <c r="AB47" s="17">
        <f>(1/D47)*(-LN(AA47/Z47))</f>
        <v>-1.7254382300075654E-2</v>
      </c>
      <c r="AC47" s="76"/>
      <c r="AD47" s="76"/>
    </row>
    <row r="48" spans="1:30">
      <c r="A48" s="79"/>
      <c r="B48" s="73" t="s">
        <v>11</v>
      </c>
      <c r="C48" s="46">
        <v>88</v>
      </c>
      <c r="D48" s="37">
        <f>28.5454545454545/60</f>
        <v>0.47575757575757499</v>
      </c>
      <c r="E48" s="34">
        <v>102</v>
      </c>
      <c r="F48" s="15">
        <v>817.85690513815996</v>
      </c>
      <c r="G48" s="15">
        <v>217.26429687324901</v>
      </c>
      <c r="H48" s="16">
        <f t="shared" si="1"/>
        <v>2.786235860191848</v>
      </c>
      <c r="I48" s="80">
        <f t="shared" ref="I48" si="76">AVERAGE(H48:H52)</f>
        <v>2.6462901635938083</v>
      </c>
      <c r="J48" s="80">
        <f t="shared" ref="J48" si="77">STDEV(H48:H52)</f>
        <v>9.0369183236408857E-2</v>
      </c>
      <c r="K48" s="15"/>
      <c r="L48" s="15"/>
      <c r="M48" s="89"/>
      <c r="N48" s="90"/>
      <c r="O48" s="90"/>
      <c r="P48" s="18">
        <v>757.79238763015996</v>
      </c>
      <c r="Q48" s="18">
        <v>638.00351947955005</v>
      </c>
      <c r="R48" s="38">
        <f>(1/D48)*(-LN(Q48/P48))</f>
        <v>0.36166666006335374</v>
      </c>
      <c r="S48" s="83">
        <f t="shared" ref="S48" si="78">AVERAGE(R48:R52)</f>
        <v>0.27289076932411865</v>
      </c>
      <c r="T48" s="83">
        <f t="shared" ref="T48" si="79">STDEV(R48:R52)</f>
        <v>0.19559454699879208</v>
      </c>
      <c r="U48" s="15">
        <v>983.65779485151995</v>
      </c>
      <c r="V48" s="15">
        <v>898.76116846003504</v>
      </c>
      <c r="W48" s="17">
        <f>(1/D48)*(-LN(V48/U48))</f>
        <v>0.1897200088627751</v>
      </c>
      <c r="X48" s="80">
        <f t="shared" ref="X48" si="80">AVERAGE(W48:W52)</f>
        <v>4.3444386277501398E-2</v>
      </c>
      <c r="Y48" s="80">
        <f t="shared" ref="Y48" si="81">STDEV(W48:W52)</f>
        <v>0.12997809894960968</v>
      </c>
      <c r="Z48" s="15">
        <v>913.52166290193804</v>
      </c>
      <c r="AA48" s="15">
        <v>879.64572076034199</v>
      </c>
      <c r="AB48" s="17">
        <f>(1/D48)*(-LN(AA48/Z48))</f>
        <v>7.9426698122510769E-2</v>
      </c>
      <c r="AC48" s="74">
        <f t="shared" ref="AC48" si="82">AVERAGE(AB48:AB52)</f>
        <v>-4.529624065836204E-2</v>
      </c>
      <c r="AD48" s="74">
        <f t="shared" ref="AD48" si="83">STDEV(AB48:AB52)</f>
        <v>0.12639389245538388</v>
      </c>
    </row>
    <row r="49" spans="1:30">
      <c r="A49" s="79"/>
      <c r="B49" s="73"/>
      <c r="C49" s="46">
        <v>88</v>
      </c>
      <c r="D49" s="37">
        <f t="shared" ref="D49:D67" si="84">28.5454545454545/60</f>
        <v>0.47575757575757499</v>
      </c>
      <c r="E49" s="34">
        <v>104</v>
      </c>
      <c r="F49" s="15">
        <v>703.635845971241</v>
      </c>
      <c r="G49" s="15">
        <v>203.103213699599</v>
      </c>
      <c r="H49" s="16">
        <f t="shared" si="1"/>
        <v>2.611722292404504</v>
      </c>
      <c r="I49" s="81"/>
      <c r="J49" s="81"/>
      <c r="K49" s="15"/>
      <c r="L49" s="15"/>
      <c r="M49" s="89"/>
      <c r="N49" s="91"/>
      <c r="O49" s="91"/>
      <c r="P49" s="18">
        <v>699.97706990293398</v>
      </c>
      <c r="Q49" s="18">
        <v>686.098878203102</v>
      </c>
      <c r="R49" s="38">
        <f>(1/D49)*(-LN(Q49/P49))</f>
        <v>4.2092493287272562E-2</v>
      </c>
      <c r="S49" s="84"/>
      <c r="T49" s="84"/>
      <c r="U49" s="15">
        <v>929.96900050211605</v>
      </c>
      <c r="V49" s="15">
        <v>939.34297345714401</v>
      </c>
      <c r="W49" s="17">
        <f>(1/D49)*(-LN(V49/U49))</f>
        <v>-2.1080933189449976E-2</v>
      </c>
      <c r="X49" s="81"/>
      <c r="Y49" s="81"/>
      <c r="Z49" s="15">
        <v>867.122316675447</v>
      </c>
      <c r="AA49" s="15">
        <v>909.20125883743594</v>
      </c>
      <c r="AB49" s="17">
        <f>(1/D49)*(-LN(AA49/Z49))</f>
        <v>-9.9602048929070777E-2</v>
      </c>
      <c r="AC49" s="75"/>
      <c r="AD49" s="75"/>
    </row>
    <row r="50" spans="1:30">
      <c r="A50" s="79"/>
      <c r="B50" s="73"/>
      <c r="C50" s="46">
        <v>88</v>
      </c>
      <c r="D50" s="37">
        <f t="shared" si="84"/>
        <v>0.47575757575757499</v>
      </c>
      <c r="E50" s="34">
        <v>106</v>
      </c>
      <c r="F50" s="15">
        <v>745.86927234337099</v>
      </c>
      <c r="G50" s="15">
        <v>216.32094942079999</v>
      </c>
      <c r="H50" s="16">
        <f t="shared" si="1"/>
        <v>2.6017182446788922</v>
      </c>
      <c r="I50" s="81"/>
      <c r="J50" s="81"/>
      <c r="K50" s="15"/>
      <c r="L50" s="15"/>
      <c r="M50" s="89"/>
      <c r="N50" s="91"/>
      <c r="O50" s="91"/>
      <c r="P50" s="18">
        <v>741.80833538178194</v>
      </c>
      <c r="Q50" s="18">
        <v>582.92092248106405</v>
      </c>
      <c r="R50" s="38">
        <f>(1/D50)*(-LN(Q50/P50))</f>
        <v>0.50664324813701145</v>
      </c>
      <c r="S50" s="84"/>
      <c r="T50" s="84"/>
      <c r="U50" s="15">
        <v>956.73557844664299</v>
      </c>
      <c r="V50" s="15">
        <v>922.44520428287501</v>
      </c>
      <c r="W50" s="17">
        <f>(1/D50)*(-LN(V50/U50))</f>
        <v>7.671780245123673E-2</v>
      </c>
      <c r="X50" s="81"/>
      <c r="Y50" s="81"/>
      <c r="Z50" s="15">
        <v>901.67534525431597</v>
      </c>
      <c r="AA50" s="15">
        <v>860.07828323391095</v>
      </c>
      <c r="AB50" s="17">
        <f>(1/D50)*(-LN(AA50/Z50))</f>
        <v>9.9275593081032704E-2</v>
      </c>
      <c r="AC50" s="75"/>
      <c r="AD50" s="75"/>
    </row>
    <row r="51" spans="1:30">
      <c r="A51" s="79"/>
      <c r="B51" s="73"/>
      <c r="C51" s="46">
        <v>88</v>
      </c>
      <c r="D51" s="37">
        <f t="shared" si="84"/>
        <v>0.47575757575757499</v>
      </c>
      <c r="E51" s="34">
        <v>107</v>
      </c>
      <c r="F51" s="15">
        <v>717.57466619788204</v>
      </c>
      <c r="G51" s="15">
        <v>213.051664966213</v>
      </c>
      <c r="H51" s="16">
        <f t="shared" si="1"/>
        <v>2.552439254066313</v>
      </c>
      <c r="I51" s="81"/>
      <c r="J51" s="81"/>
      <c r="K51" s="15"/>
      <c r="L51" s="15"/>
      <c r="M51" s="89"/>
      <c r="N51" s="91"/>
      <c r="O51" s="91"/>
      <c r="P51" s="18">
        <v>598.01345361368601</v>
      </c>
      <c r="Q51" s="18">
        <v>570.63300306256895</v>
      </c>
      <c r="R51" s="38">
        <f>(1/D51)*(-LN(Q51/P51))</f>
        <v>9.8510202326327748E-2</v>
      </c>
      <c r="S51" s="84"/>
      <c r="T51" s="84"/>
      <c r="U51" s="15">
        <v>872.12558978209995</v>
      </c>
      <c r="V51" s="15">
        <v>934.41969454915102</v>
      </c>
      <c r="W51" s="17">
        <f>(1/D51)*(-LN(V51/U51))</f>
        <v>-0.1450155584775448</v>
      </c>
      <c r="X51" s="81"/>
      <c r="Y51" s="81"/>
      <c r="Z51" s="15">
        <v>795.98638743913295</v>
      </c>
      <c r="AA51" s="15">
        <v>866.78922658380804</v>
      </c>
      <c r="AB51" s="17">
        <f>(1/D51)*(-LN(AA51/Z51))</f>
        <v>-0.17911171672998943</v>
      </c>
      <c r="AC51" s="75"/>
      <c r="AD51" s="75"/>
    </row>
    <row r="52" spans="1:30">
      <c r="A52" s="79"/>
      <c r="B52" s="73"/>
      <c r="C52" s="46">
        <v>88</v>
      </c>
      <c r="D52" s="37">
        <f t="shared" si="84"/>
        <v>0.47575757575757499</v>
      </c>
      <c r="E52" s="34">
        <v>108</v>
      </c>
      <c r="F52" s="15">
        <v>703.14337559145099</v>
      </c>
      <c r="G52" s="15">
        <v>196.536234875026</v>
      </c>
      <c r="H52" s="16">
        <f t="shared" si="1"/>
        <v>2.6793351666274847</v>
      </c>
      <c r="I52" s="82"/>
      <c r="J52" s="82"/>
      <c r="K52" s="15"/>
      <c r="L52" s="15"/>
      <c r="M52" s="89"/>
      <c r="N52" s="92"/>
      <c r="O52" s="92"/>
      <c r="P52" s="18">
        <v>679.17568755271895</v>
      </c>
      <c r="Q52" s="18">
        <v>573.48306038838803</v>
      </c>
      <c r="R52" s="38">
        <f>(1/D52)*(-LN(Q52/P52))</f>
        <v>0.35554124280662786</v>
      </c>
      <c r="S52" s="85"/>
      <c r="T52" s="85"/>
      <c r="U52" s="15">
        <v>969.40998195472298</v>
      </c>
      <c r="V52" s="15">
        <v>916.97552711086598</v>
      </c>
      <c r="W52" s="17">
        <f>(1/D52)*(-LN(V52/U52))</f>
        <v>0.11688061174048994</v>
      </c>
      <c r="X52" s="82"/>
      <c r="Y52" s="82"/>
      <c r="Z52" s="15">
        <v>864.81104438522698</v>
      </c>
      <c r="AA52" s="15">
        <v>918.44311374258098</v>
      </c>
      <c r="AB52" s="17">
        <f>(1/D52)*(-LN(AA52/Z52))</f>
        <v>-0.12646972883629345</v>
      </c>
      <c r="AC52" s="76"/>
      <c r="AD52" s="76"/>
    </row>
    <row r="53" spans="1:30">
      <c r="A53" s="78" t="s">
        <v>20</v>
      </c>
      <c r="B53" s="73" t="s">
        <v>7</v>
      </c>
      <c r="C53" s="46">
        <v>88</v>
      </c>
      <c r="D53" s="37">
        <f t="shared" si="84"/>
        <v>0.47575757575757499</v>
      </c>
      <c r="E53" s="34">
        <v>18</v>
      </c>
      <c r="F53" s="18"/>
      <c r="G53" s="18"/>
      <c r="H53" s="16"/>
      <c r="I53" s="80"/>
      <c r="J53" s="80"/>
      <c r="K53" s="15"/>
      <c r="L53" s="15"/>
      <c r="M53" s="89"/>
      <c r="N53" s="90"/>
      <c r="O53" s="90"/>
      <c r="P53" s="18">
        <v>702.22800347105397</v>
      </c>
      <c r="Q53" s="18">
        <v>69.1113494384999</v>
      </c>
      <c r="R53" s="38">
        <f>(1/D53)*(-LN(Q53/P53))</f>
        <v>4.8733626049062071</v>
      </c>
      <c r="S53" s="83">
        <f t="shared" ref="S53" si="85">AVERAGE(R53:R57)</f>
        <v>5.2340171622167588</v>
      </c>
      <c r="T53" s="83">
        <f t="shared" ref="T53" si="86">STDEV(R53:R57)</f>
        <v>0.54183744160973835</v>
      </c>
      <c r="U53" s="15"/>
      <c r="V53" s="15"/>
      <c r="W53" s="17"/>
      <c r="X53" s="80"/>
      <c r="Y53" s="80"/>
      <c r="Z53" s="15"/>
      <c r="AA53" s="15"/>
      <c r="AB53" s="17"/>
      <c r="AC53" s="74"/>
      <c r="AD53" s="74"/>
    </row>
    <row r="54" spans="1:30">
      <c r="A54" s="78"/>
      <c r="B54" s="73"/>
      <c r="C54" s="46">
        <v>88</v>
      </c>
      <c r="D54" s="37">
        <f t="shared" si="84"/>
        <v>0.47575757575757499</v>
      </c>
      <c r="E54" s="34">
        <v>19</v>
      </c>
      <c r="F54" s="15"/>
      <c r="G54" s="15"/>
      <c r="H54" s="16"/>
      <c r="I54" s="81"/>
      <c r="J54" s="81"/>
      <c r="K54" s="15"/>
      <c r="L54" s="15"/>
      <c r="M54" s="89"/>
      <c r="N54" s="91"/>
      <c r="O54" s="91"/>
      <c r="P54" s="18">
        <v>935.32411667318797</v>
      </c>
      <c r="Q54" s="18">
        <v>60.616841833842301</v>
      </c>
      <c r="R54" s="38">
        <f>(1/D54)*(-LN(Q54/P54))</f>
        <v>5.7515013632680221</v>
      </c>
      <c r="S54" s="84"/>
      <c r="T54" s="84"/>
      <c r="U54" s="15"/>
      <c r="V54" s="15"/>
      <c r="W54" s="17"/>
      <c r="X54" s="81"/>
      <c r="Y54" s="81"/>
      <c r="Z54" s="15"/>
      <c r="AA54" s="15"/>
      <c r="AB54" s="17"/>
      <c r="AC54" s="75"/>
      <c r="AD54" s="75"/>
    </row>
    <row r="55" spans="1:30">
      <c r="A55" s="78"/>
      <c r="B55" s="73"/>
      <c r="C55" s="46">
        <v>88</v>
      </c>
      <c r="D55" s="37">
        <f t="shared" si="84"/>
        <v>0.47575757575757499</v>
      </c>
      <c r="E55" s="34">
        <v>20</v>
      </c>
      <c r="F55" s="20"/>
      <c r="G55" s="20"/>
      <c r="H55" s="16"/>
      <c r="I55" s="81"/>
      <c r="J55" s="81"/>
      <c r="K55" s="15"/>
      <c r="L55" s="15"/>
      <c r="M55" s="89"/>
      <c r="N55" s="91"/>
      <c r="O55" s="91"/>
      <c r="P55" s="18"/>
      <c r="Q55" s="18"/>
      <c r="R55" s="38"/>
      <c r="S55" s="84"/>
      <c r="T55" s="84"/>
      <c r="U55" s="18"/>
      <c r="V55" s="18"/>
      <c r="W55" s="17"/>
      <c r="X55" s="81"/>
      <c r="Y55" s="81"/>
      <c r="Z55" s="18"/>
      <c r="AA55" s="18"/>
      <c r="AB55" s="17"/>
      <c r="AC55" s="75"/>
      <c r="AD55" s="75"/>
    </row>
    <row r="56" spans="1:30">
      <c r="A56" s="78"/>
      <c r="B56" s="73"/>
      <c r="C56" s="46">
        <v>88</v>
      </c>
      <c r="D56" s="37">
        <f t="shared" si="84"/>
        <v>0.47575757575757499</v>
      </c>
      <c r="E56" s="34">
        <v>21</v>
      </c>
      <c r="F56" s="15"/>
      <c r="G56" s="15"/>
      <c r="H56" s="16"/>
      <c r="I56" s="81"/>
      <c r="J56" s="81"/>
      <c r="K56" s="15"/>
      <c r="L56" s="15"/>
      <c r="M56" s="89"/>
      <c r="N56" s="91"/>
      <c r="O56" s="91"/>
      <c r="P56" s="18">
        <v>770.59358965577906</v>
      </c>
      <c r="Q56" s="18">
        <v>83.523200650857007</v>
      </c>
      <c r="R56" s="38">
        <f>(1/D56)*(-LN(Q56/P56))</f>
        <v>4.6705229330499769</v>
      </c>
      <c r="S56" s="84"/>
      <c r="T56" s="84"/>
      <c r="U56" s="15"/>
      <c r="V56" s="15"/>
      <c r="W56" s="17"/>
      <c r="X56" s="81"/>
      <c r="Y56" s="81"/>
      <c r="Z56" s="15"/>
      <c r="AA56" s="15"/>
      <c r="AB56" s="17"/>
      <c r="AC56" s="75"/>
      <c r="AD56" s="75"/>
    </row>
    <row r="57" spans="1:30">
      <c r="A57" s="78"/>
      <c r="B57" s="73"/>
      <c r="C57" s="46">
        <v>88</v>
      </c>
      <c r="D57" s="37">
        <f t="shared" si="84"/>
        <v>0.47575757575757499</v>
      </c>
      <c r="E57" s="34">
        <v>22</v>
      </c>
      <c r="F57" s="15"/>
      <c r="G57" s="15"/>
      <c r="H57" s="16"/>
      <c r="I57" s="82"/>
      <c r="J57" s="82"/>
      <c r="K57" s="15"/>
      <c r="L57" s="15"/>
      <c r="M57" s="89"/>
      <c r="N57" s="92"/>
      <c r="O57" s="92"/>
      <c r="P57" s="18">
        <v>788.83207866360704</v>
      </c>
      <c r="Q57" s="18">
        <v>53.890617815452202</v>
      </c>
      <c r="R57" s="38">
        <f>(1/D57)*(-LN(Q57/P57))</f>
        <v>5.6406817476428319</v>
      </c>
      <c r="S57" s="85"/>
      <c r="T57" s="85"/>
      <c r="U57" s="15"/>
      <c r="V57" s="15"/>
      <c r="W57" s="17"/>
      <c r="X57" s="82"/>
      <c r="Y57" s="82"/>
      <c r="Z57" s="15"/>
      <c r="AA57" s="15"/>
      <c r="AB57" s="17"/>
      <c r="AC57" s="76"/>
      <c r="AD57" s="76"/>
    </row>
    <row r="58" spans="1:30">
      <c r="A58" s="78"/>
      <c r="B58" s="73" t="s">
        <v>8</v>
      </c>
      <c r="C58" s="46">
        <v>88</v>
      </c>
      <c r="D58" s="37">
        <f t="shared" si="84"/>
        <v>0.47575757575757499</v>
      </c>
      <c r="E58" s="34">
        <v>36</v>
      </c>
      <c r="F58" s="15"/>
      <c r="G58" s="15"/>
      <c r="H58" s="16"/>
      <c r="I58" s="80"/>
      <c r="J58" s="80"/>
      <c r="K58" s="15"/>
      <c r="L58" s="15"/>
      <c r="M58" s="89"/>
      <c r="N58" s="90"/>
      <c r="O58" s="90"/>
      <c r="P58" s="18"/>
      <c r="Q58" s="18"/>
      <c r="R58" s="38"/>
      <c r="S58" s="83">
        <f t="shared" ref="S58" si="87">AVERAGE(R58:R62)</f>
        <v>0.73513249204626274</v>
      </c>
      <c r="T58" s="83">
        <f t="shared" ref="T58" si="88">STDEV(R58:R62)</f>
        <v>0.33522848310707831</v>
      </c>
      <c r="U58" s="15"/>
      <c r="V58" s="15"/>
      <c r="W58" s="17"/>
      <c r="X58" s="80"/>
      <c r="Y58" s="80"/>
      <c r="Z58" s="15"/>
      <c r="AA58" s="15"/>
      <c r="AB58" s="17"/>
      <c r="AC58" s="74"/>
      <c r="AD58" s="74"/>
    </row>
    <row r="59" spans="1:30">
      <c r="A59" s="78"/>
      <c r="B59" s="73"/>
      <c r="C59" s="46">
        <v>88</v>
      </c>
      <c r="D59" s="37">
        <f t="shared" si="84"/>
        <v>0.47575757575757499</v>
      </c>
      <c r="E59" s="34">
        <v>39</v>
      </c>
      <c r="F59" s="15"/>
      <c r="G59" s="15"/>
      <c r="H59" s="16"/>
      <c r="I59" s="81"/>
      <c r="J59" s="81"/>
      <c r="K59" s="15"/>
      <c r="L59" s="15"/>
      <c r="M59" s="89"/>
      <c r="N59" s="91"/>
      <c r="O59" s="91"/>
      <c r="P59" s="18">
        <v>598.00165759909203</v>
      </c>
      <c r="Q59" s="18">
        <v>343.24850981817201</v>
      </c>
      <c r="R59" s="38">
        <f>(1/D59)*(-LN(Q59/P59))</f>
        <v>1.1668523022847257</v>
      </c>
      <c r="S59" s="84"/>
      <c r="T59" s="84"/>
      <c r="U59" s="15"/>
      <c r="V59" s="15"/>
      <c r="W59" s="17"/>
      <c r="X59" s="81"/>
      <c r="Y59" s="81"/>
      <c r="Z59" s="15"/>
      <c r="AA59" s="15"/>
      <c r="AB59" s="17"/>
      <c r="AC59" s="75"/>
      <c r="AD59" s="75"/>
    </row>
    <row r="60" spans="1:30">
      <c r="A60" s="78"/>
      <c r="B60" s="73"/>
      <c r="C60" s="46">
        <v>88</v>
      </c>
      <c r="D60" s="37">
        <f t="shared" si="84"/>
        <v>0.47575757575757499</v>
      </c>
      <c r="E60" s="34">
        <v>42</v>
      </c>
      <c r="F60" s="15"/>
      <c r="G60" s="15"/>
      <c r="H60" s="16"/>
      <c r="I60" s="81"/>
      <c r="J60" s="81"/>
      <c r="K60" s="15"/>
      <c r="L60" s="15"/>
      <c r="M60" s="89"/>
      <c r="N60" s="91"/>
      <c r="O60" s="91"/>
      <c r="P60" s="18">
        <v>528.42851487992095</v>
      </c>
      <c r="Q60" s="18">
        <v>429.42775548489999</v>
      </c>
      <c r="R60" s="38">
        <f>(1/D60)*(-LN(Q60/P60))</f>
        <v>0.43604983955655835</v>
      </c>
      <c r="S60" s="84"/>
      <c r="T60" s="84"/>
      <c r="U60" s="18"/>
      <c r="V60" s="18"/>
      <c r="W60" s="17"/>
      <c r="X60" s="81"/>
      <c r="Y60" s="81"/>
      <c r="Z60" s="15"/>
      <c r="AA60" s="15"/>
      <c r="AB60" s="17"/>
      <c r="AC60" s="75"/>
      <c r="AD60" s="75"/>
    </row>
    <row r="61" spans="1:30">
      <c r="A61" s="78"/>
      <c r="B61" s="73"/>
      <c r="C61" s="46">
        <v>88</v>
      </c>
      <c r="D61" s="37">
        <f t="shared" si="84"/>
        <v>0.47575757575757499</v>
      </c>
      <c r="E61" s="34">
        <v>43</v>
      </c>
      <c r="F61" s="15"/>
      <c r="G61" s="15"/>
      <c r="H61" s="16"/>
      <c r="I61" s="81"/>
      <c r="J61" s="81"/>
      <c r="K61" s="15"/>
      <c r="L61" s="15"/>
      <c r="M61" s="89"/>
      <c r="N61" s="91"/>
      <c r="O61" s="91"/>
      <c r="P61" s="18">
        <v>687.835920137519</v>
      </c>
      <c r="Q61" s="18">
        <v>463.25207032976402</v>
      </c>
      <c r="R61" s="38">
        <f>(1/D61)*(-LN(Q61/P61))</f>
        <v>0.83084118291122688</v>
      </c>
      <c r="S61" s="84"/>
      <c r="T61" s="84"/>
      <c r="U61" s="15"/>
      <c r="V61" s="15"/>
      <c r="W61" s="17"/>
      <c r="X61" s="81"/>
      <c r="Y61" s="81"/>
      <c r="Z61" s="15"/>
      <c r="AA61" s="15"/>
      <c r="AB61" s="17"/>
      <c r="AC61" s="75"/>
      <c r="AD61" s="75"/>
    </row>
    <row r="62" spans="1:30">
      <c r="A62" s="78"/>
      <c r="B62" s="73"/>
      <c r="C62" s="46">
        <v>88</v>
      </c>
      <c r="D62" s="37">
        <f t="shared" si="84"/>
        <v>0.47575757575757499</v>
      </c>
      <c r="E62" s="34">
        <v>44</v>
      </c>
      <c r="F62" s="15"/>
      <c r="G62" s="15"/>
      <c r="H62" s="16"/>
      <c r="I62" s="82"/>
      <c r="J62" s="82"/>
      <c r="K62" s="15"/>
      <c r="L62" s="15"/>
      <c r="M62" s="89"/>
      <c r="N62" s="92"/>
      <c r="O62" s="92"/>
      <c r="P62" s="18">
        <v>614.40644315374095</v>
      </c>
      <c r="Q62" s="18">
        <v>482.77421653877502</v>
      </c>
      <c r="R62" s="38">
        <f>(1/D62)*(-LN(Q62/P62))</f>
        <v>0.50678664343253998</v>
      </c>
      <c r="S62" s="85"/>
      <c r="T62" s="85"/>
      <c r="U62" s="15"/>
      <c r="V62" s="15"/>
      <c r="W62" s="17"/>
      <c r="X62" s="82"/>
      <c r="Y62" s="82"/>
      <c r="Z62" s="15"/>
      <c r="AA62" s="15"/>
      <c r="AB62" s="17"/>
      <c r="AC62" s="76"/>
      <c r="AD62" s="76"/>
    </row>
    <row r="63" spans="1:30">
      <c r="A63" s="78"/>
      <c r="B63" s="73" t="s">
        <v>9</v>
      </c>
      <c r="C63" s="46">
        <v>88</v>
      </c>
      <c r="D63" s="37">
        <f t="shared" si="84"/>
        <v>0.47575757575757499</v>
      </c>
      <c r="E63" s="34">
        <v>60</v>
      </c>
      <c r="F63" s="15"/>
      <c r="G63" s="15"/>
      <c r="H63" s="16"/>
      <c r="I63" s="80"/>
      <c r="J63" s="80"/>
      <c r="K63" s="15"/>
      <c r="L63" s="15"/>
      <c r="M63" s="89"/>
      <c r="N63" s="90"/>
      <c r="O63" s="90"/>
      <c r="P63" s="18">
        <v>1429.8505632993799</v>
      </c>
      <c r="Q63" s="18">
        <v>247.04918578190899</v>
      </c>
      <c r="R63" s="38">
        <f>(1/D63)*(-LN(Q63/P63))</f>
        <v>3.6904042237989643</v>
      </c>
      <c r="S63" s="83">
        <f t="shared" ref="S63" si="89">AVERAGE(R63:R67)</f>
        <v>2.7968772277908358</v>
      </c>
      <c r="T63" s="83">
        <f t="shared" ref="T63" si="90">STDEV(R63:R67)</f>
        <v>0.7193954251255561</v>
      </c>
      <c r="U63" s="15"/>
      <c r="V63" s="15"/>
      <c r="W63" s="17"/>
      <c r="X63" s="80"/>
      <c r="Y63" s="80"/>
      <c r="Z63" s="15"/>
      <c r="AA63" s="15"/>
      <c r="AB63" s="17"/>
      <c r="AC63" s="74"/>
      <c r="AD63" s="74"/>
    </row>
    <row r="64" spans="1:30">
      <c r="A64" s="78"/>
      <c r="B64" s="73"/>
      <c r="C64" s="46">
        <v>88</v>
      </c>
      <c r="D64" s="37">
        <f t="shared" si="84"/>
        <v>0.47575757575757499</v>
      </c>
      <c r="E64" s="34">
        <v>62</v>
      </c>
      <c r="F64" s="15"/>
      <c r="G64" s="15"/>
      <c r="H64" s="16"/>
      <c r="I64" s="81"/>
      <c r="J64" s="81"/>
      <c r="K64" s="15"/>
      <c r="L64" s="15"/>
      <c r="M64" s="89"/>
      <c r="N64" s="91"/>
      <c r="O64" s="91"/>
      <c r="P64" s="18">
        <v>1237.2769583115801</v>
      </c>
      <c r="Q64" s="18">
        <v>314.86308141691097</v>
      </c>
      <c r="R64" s="38">
        <f>(1/D64)*(-LN(Q64/P64))</f>
        <v>2.8765287828519064</v>
      </c>
      <c r="S64" s="84"/>
      <c r="T64" s="84"/>
      <c r="U64" s="15"/>
      <c r="V64" s="15"/>
      <c r="W64" s="17"/>
      <c r="X64" s="81"/>
      <c r="Y64" s="81"/>
      <c r="Z64" s="15"/>
      <c r="AA64" s="15"/>
      <c r="AB64" s="17"/>
      <c r="AC64" s="75"/>
      <c r="AD64" s="75"/>
    </row>
    <row r="65" spans="1:30">
      <c r="A65" s="78"/>
      <c r="B65" s="73"/>
      <c r="C65" s="46">
        <v>88</v>
      </c>
      <c r="D65" s="37">
        <f t="shared" si="84"/>
        <v>0.47575757575757499</v>
      </c>
      <c r="E65" s="34">
        <v>64</v>
      </c>
      <c r="F65" s="22"/>
      <c r="G65" s="15"/>
      <c r="H65" s="16"/>
      <c r="I65" s="81"/>
      <c r="J65" s="81"/>
      <c r="K65" s="15"/>
      <c r="L65" s="15"/>
      <c r="M65" s="89"/>
      <c r="N65" s="91"/>
      <c r="O65" s="91"/>
      <c r="P65" s="18">
        <v>1346.8057913252301</v>
      </c>
      <c r="Q65" s="18">
        <v>376.21388423250499</v>
      </c>
      <c r="R65" s="38">
        <f>(1/D65)*(-LN(Q65/P65))</f>
        <v>2.6806365880882108</v>
      </c>
      <c r="S65" s="84"/>
      <c r="T65" s="84"/>
      <c r="U65" s="15"/>
      <c r="V65" s="15"/>
      <c r="W65" s="17"/>
      <c r="X65" s="81"/>
      <c r="Y65" s="81"/>
      <c r="Z65" s="15"/>
      <c r="AA65" s="15"/>
      <c r="AB65" s="17"/>
      <c r="AC65" s="75"/>
      <c r="AD65" s="75"/>
    </row>
    <row r="66" spans="1:30">
      <c r="A66" s="78"/>
      <c r="B66" s="73"/>
      <c r="C66" s="46">
        <v>88</v>
      </c>
      <c r="D66" s="37">
        <f t="shared" si="84"/>
        <v>0.47575757575757499</v>
      </c>
      <c r="E66" s="34">
        <v>65</v>
      </c>
      <c r="F66" s="15"/>
      <c r="G66" s="15"/>
      <c r="H66" s="16"/>
      <c r="I66" s="81"/>
      <c r="J66" s="81"/>
      <c r="K66" s="15"/>
      <c r="L66" s="15"/>
      <c r="M66" s="89"/>
      <c r="N66" s="91"/>
      <c r="O66" s="91"/>
      <c r="P66" s="18">
        <v>940.05289212508103</v>
      </c>
      <c r="Q66" s="18">
        <v>373.52887678501799</v>
      </c>
      <c r="R66" s="38">
        <f>(1/D66)*(-LN(Q66/P66))</f>
        <v>1.9399393164242622</v>
      </c>
      <c r="S66" s="84"/>
      <c r="T66" s="84"/>
      <c r="U66" s="15"/>
      <c r="V66" s="15"/>
      <c r="W66" s="17"/>
      <c r="X66" s="81"/>
      <c r="Y66" s="81"/>
      <c r="Z66" s="15"/>
      <c r="AA66" s="15"/>
      <c r="AB66" s="17"/>
      <c r="AC66" s="75"/>
      <c r="AD66" s="75"/>
    </row>
    <row r="67" spans="1:30">
      <c r="A67" s="78"/>
      <c r="B67" s="73"/>
      <c r="C67" s="46">
        <v>88</v>
      </c>
      <c r="D67" s="37">
        <f t="shared" si="84"/>
        <v>0.47575757575757499</v>
      </c>
      <c r="E67" s="34">
        <v>66</v>
      </c>
      <c r="F67" s="15"/>
      <c r="G67" s="15"/>
      <c r="H67" s="16"/>
      <c r="I67" s="82"/>
      <c r="J67" s="82"/>
      <c r="K67" s="15"/>
      <c r="L67" s="15"/>
      <c r="M67" s="89"/>
      <c r="N67" s="92"/>
      <c r="O67" s="92"/>
      <c r="P67" s="40"/>
      <c r="Q67" s="18"/>
      <c r="R67" s="38"/>
      <c r="S67" s="85"/>
      <c r="T67" s="85"/>
      <c r="U67" s="15"/>
      <c r="V67" s="15"/>
      <c r="W67" s="17"/>
      <c r="X67" s="82"/>
      <c r="Y67" s="82"/>
      <c r="Z67" s="15"/>
      <c r="AA67" s="15"/>
      <c r="AB67" s="17"/>
      <c r="AC67" s="76"/>
      <c r="AD67" s="76"/>
    </row>
    <row r="68" spans="1:30">
      <c r="A68" s="78"/>
      <c r="B68" s="73" t="s">
        <v>10</v>
      </c>
      <c r="C68" s="46">
        <v>17.600000000000001</v>
      </c>
      <c r="D68" s="37">
        <f>142.727272727273/60</f>
        <v>2.3787878787878833</v>
      </c>
      <c r="E68" s="34">
        <v>81</v>
      </c>
      <c r="F68" s="15"/>
      <c r="G68" s="15"/>
      <c r="H68" s="16"/>
      <c r="I68" s="80"/>
      <c r="J68" s="80"/>
      <c r="K68" s="15"/>
      <c r="L68" s="15"/>
      <c r="M68" s="89"/>
      <c r="N68" s="90"/>
      <c r="O68" s="90"/>
      <c r="P68" s="18">
        <v>399.24229358652298</v>
      </c>
      <c r="Q68" s="18">
        <v>280.09891440924901</v>
      </c>
      <c r="R68" s="38">
        <f>(1/D68)*(-LN(Q68/P68))</f>
        <v>0.14899423412698312</v>
      </c>
      <c r="S68" s="83">
        <f t="shared" ref="S68" si="91">AVERAGE(R68:R72)</f>
        <v>0.18374114295997704</v>
      </c>
      <c r="T68" s="66">
        <f t="shared" ref="T68" si="92">STDEV(R68:R72)</f>
        <v>4.6404845642633426E-2</v>
      </c>
      <c r="U68" s="15"/>
      <c r="V68" s="15"/>
      <c r="W68" s="17"/>
      <c r="X68" s="80"/>
      <c r="Y68" s="80"/>
      <c r="Z68" s="15"/>
      <c r="AA68" s="15"/>
      <c r="AB68" s="17"/>
      <c r="AC68" s="74"/>
      <c r="AD68" s="74"/>
    </row>
    <row r="69" spans="1:30">
      <c r="A69" s="78"/>
      <c r="B69" s="73"/>
      <c r="C69" s="46">
        <v>17.600000000000001</v>
      </c>
      <c r="D69" s="37">
        <f t="shared" ref="D69:D72" si="93">142.727272727273/60</f>
        <v>2.3787878787878833</v>
      </c>
      <c r="E69" s="34">
        <v>83</v>
      </c>
      <c r="F69" s="15"/>
      <c r="G69" s="15"/>
      <c r="H69" s="16"/>
      <c r="I69" s="81"/>
      <c r="J69" s="81"/>
      <c r="K69" s="15"/>
      <c r="L69" s="15"/>
      <c r="M69" s="89"/>
      <c r="N69" s="91"/>
      <c r="O69" s="91"/>
      <c r="P69" s="18">
        <v>577.35735036129904</v>
      </c>
      <c r="Q69" s="18">
        <v>332.301186864633</v>
      </c>
      <c r="R69" s="38">
        <f>(1/D69)*(-LN(Q69/P69))</f>
        <v>0.23222736984149936</v>
      </c>
      <c r="S69" s="84"/>
      <c r="T69" s="67"/>
      <c r="U69" s="15"/>
      <c r="V69" s="15"/>
      <c r="W69" s="17"/>
      <c r="X69" s="81"/>
      <c r="Y69" s="81"/>
      <c r="Z69" s="15"/>
      <c r="AA69" s="15"/>
      <c r="AB69" s="17"/>
      <c r="AC69" s="75"/>
      <c r="AD69" s="75"/>
    </row>
    <row r="70" spans="1:30">
      <c r="A70" s="78"/>
      <c r="B70" s="73"/>
      <c r="C70" s="46">
        <v>17.600000000000001</v>
      </c>
      <c r="D70" s="37">
        <f t="shared" si="93"/>
        <v>2.3787878787878833</v>
      </c>
      <c r="E70" s="34">
        <v>85</v>
      </c>
      <c r="F70" s="15"/>
      <c r="G70" s="15"/>
      <c r="H70" s="16"/>
      <c r="I70" s="81"/>
      <c r="J70" s="81"/>
      <c r="K70" s="15"/>
      <c r="L70" s="15"/>
      <c r="M70" s="89"/>
      <c r="N70" s="91"/>
      <c r="O70" s="91"/>
      <c r="P70" s="18">
        <v>551.49179761689902</v>
      </c>
      <c r="Q70" s="18">
        <v>317.31850499378299</v>
      </c>
      <c r="R70" s="38">
        <f>(1/D70)*(-LN(Q70/P70))</f>
        <v>0.23235402936911811</v>
      </c>
      <c r="S70" s="84"/>
      <c r="T70" s="67"/>
      <c r="U70" s="15"/>
      <c r="V70" s="15"/>
      <c r="W70" s="17"/>
      <c r="X70" s="81"/>
      <c r="Y70" s="81"/>
      <c r="Z70" s="15"/>
      <c r="AA70" s="15"/>
      <c r="AB70" s="17"/>
      <c r="AC70" s="75"/>
      <c r="AD70" s="75"/>
    </row>
    <row r="71" spans="1:30">
      <c r="A71" s="78"/>
      <c r="B71" s="73"/>
      <c r="C71" s="46">
        <v>17.600000000000001</v>
      </c>
      <c r="D71" s="37">
        <f t="shared" si="93"/>
        <v>2.3787878787878833</v>
      </c>
      <c r="E71" s="34">
        <v>86</v>
      </c>
      <c r="F71" s="20"/>
      <c r="G71" s="20"/>
      <c r="H71" s="16"/>
      <c r="I71" s="81"/>
      <c r="J71" s="81"/>
      <c r="K71" s="15"/>
      <c r="L71" s="15"/>
      <c r="M71" s="89"/>
      <c r="N71" s="91"/>
      <c r="O71" s="91"/>
      <c r="P71" s="18">
        <v>539.42620517451996</v>
      </c>
      <c r="Q71" s="18">
        <v>358.37301673674398</v>
      </c>
      <c r="R71" s="38">
        <f>(1/D71)*(-LN(Q71/P71))</f>
        <v>0.17190755220739784</v>
      </c>
      <c r="S71" s="84"/>
      <c r="T71" s="67"/>
      <c r="U71" s="15"/>
      <c r="V71" s="15"/>
      <c r="W71" s="17"/>
      <c r="X71" s="81"/>
      <c r="Y71" s="81"/>
      <c r="Z71" s="15"/>
      <c r="AA71" s="15"/>
      <c r="AB71" s="17"/>
      <c r="AC71" s="75"/>
      <c r="AD71" s="75"/>
    </row>
    <row r="72" spans="1:30">
      <c r="A72" s="78"/>
      <c r="B72" s="73"/>
      <c r="C72" s="46">
        <v>17.600000000000001</v>
      </c>
      <c r="D72" s="37">
        <f t="shared" si="93"/>
        <v>2.3787878787878833</v>
      </c>
      <c r="E72" s="34">
        <v>87</v>
      </c>
      <c r="F72" s="15"/>
      <c r="G72" s="15"/>
      <c r="H72" s="16"/>
      <c r="I72" s="82"/>
      <c r="J72" s="82"/>
      <c r="K72" s="15"/>
      <c r="L72" s="15"/>
      <c r="M72" s="89"/>
      <c r="N72" s="92"/>
      <c r="O72" s="92"/>
      <c r="P72" s="18">
        <v>499.56146467396798</v>
      </c>
      <c r="Q72" s="18">
        <v>363.87940403482901</v>
      </c>
      <c r="R72" s="38">
        <f>(1/D72)*(-LN(Q72/P72))</f>
        <v>0.1332225292548867</v>
      </c>
      <c r="S72" s="85"/>
      <c r="T72" s="68"/>
      <c r="U72" s="15"/>
      <c r="V72" s="15"/>
      <c r="W72" s="17"/>
      <c r="X72" s="82"/>
      <c r="Y72" s="82"/>
      <c r="Z72" s="15"/>
      <c r="AA72" s="15"/>
      <c r="AB72" s="17"/>
      <c r="AC72" s="76"/>
      <c r="AD72" s="76"/>
    </row>
    <row r="73" spans="1:30">
      <c r="A73" s="78"/>
      <c r="B73" s="73" t="s">
        <v>11</v>
      </c>
      <c r="C73" s="46">
        <v>88</v>
      </c>
      <c r="D73" s="37">
        <f>28.5454545454545/60</f>
        <v>0.47575757575757499</v>
      </c>
      <c r="E73" s="34">
        <v>102</v>
      </c>
      <c r="F73" s="15"/>
      <c r="G73" s="15"/>
      <c r="H73" s="16"/>
      <c r="I73" s="80"/>
      <c r="J73" s="80"/>
      <c r="K73" s="15"/>
      <c r="L73" s="15"/>
      <c r="M73" s="89"/>
      <c r="N73" s="90"/>
      <c r="O73" s="90"/>
      <c r="P73" s="18">
        <v>559.298951657001</v>
      </c>
      <c r="Q73" s="18">
        <v>179.29327386537199</v>
      </c>
      <c r="R73" s="38">
        <f>(1/D73)*(-LN(Q73/P73))</f>
        <v>2.391262522771989</v>
      </c>
      <c r="S73" s="83">
        <f t="shared" ref="S73" si="94">AVERAGE(R73:R77)</f>
        <v>1.8078072357685415</v>
      </c>
      <c r="T73" s="83">
        <f t="shared" ref="T73" si="95">STDEV(R73:R77)</f>
        <v>0.39004390243055714</v>
      </c>
      <c r="U73" s="15"/>
      <c r="V73" s="15"/>
      <c r="W73" s="17"/>
      <c r="X73" s="80"/>
      <c r="Y73" s="80"/>
      <c r="Z73" s="15"/>
      <c r="AA73" s="15"/>
      <c r="AB73" s="17"/>
      <c r="AC73" s="74"/>
      <c r="AD73" s="74"/>
    </row>
    <row r="74" spans="1:30">
      <c r="A74" s="78"/>
      <c r="B74" s="73"/>
      <c r="C74" s="46">
        <v>88</v>
      </c>
      <c r="D74" s="37">
        <f t="shared" ref="D74:D77" si="96">28.5454545454545/60</f>
        <v>0.47575757575757499</v>
      </c>
      <c r="E74" s="34">
        <v>104</v>
      </c>
      <c r="F74" s="15"/>
      <c r="G74" s="15"/>
      <c r="H74" s="16"/>
      <c r="I74" s="81"/>
      <c r="J74" s="81"/>
      <c r="K74" s="15"/>
      <c r="L74" s="15"/>
      <c r="M74" s="89"/>
      <c r="N74" s="91"/>
      <c r="O74" s="91"/>
      <c r="P74" s="18">
        <v>658.56163044574998</v>
      </c>
      <c r="Q74" s="18">
        <v>300.33336239043399</v>
      </c>
      <c r="R74" s="38">
        <f>(1/D74)*(-LN(Q74/P74))</f>
        <v>1.6503469062717813</v>
      </c>
      <c r="S74" s="84"/>
      <c r="T74" s="84"/>
      <c r="U74" s="15"/>
      <c r="V74" s="15"/>
      <c r="W74" s="17"/>
      <c r="X74" s="81"/>
      <c r="Y74" s="81"/>
      <c r="Z74" s="15"/>
      <c r="AA74" s="15"/>
      <c r="AB74" s="17"/>
      <c r="AC74" s="75"/>
      <c r="AD74" s="75"/>
    </row>
    <row r="75" spans="1:30">
      <c r="A75" s="78"/>
      <c r="B75" s="73"/>
      <c r="C75" s="46">
        <v>88</v>
      </c>
      <c r="D75" s="37">
        <f t="shared" si="96"/>
        <v>0.47575757575757499</v>
      </c>
      <c r="E75" s="34">
        <v>106</v>
      </c>
      <c r="F75" s="15"/>
      <c r="G75" s="15"/>
      <c r="H75" s="16"/>
      <c r="I75" s="81"/>
      <c r="J75" s="81"/>
      <c r="K75" s="15"/>
      <c r="L75" s="15"/>
      <c r="M75" s="89"/>
      <c r="N75" s="91"/>
      <c r="O75" s="91"/>
      <c r="P75" s="18">
        <v>561.25942902888096</v>
      </c>
      <c r="Q75" s="18">
        <v>299.86030360152603</v>
      </c>
      <c r="R75" s="38">
        <f>(1/D75)*(-LN(Q75/P75))</f>
        <v>1.3176175417170983</v>
      </c>
      <c r="S75" s="84"/>
      <c r="T75" s="84"/>
      <c r="U75" s="15"/>
      <c r="V75" s="15"/>
      <c r="W75" s="17"/>
      <c r="X75" s="81"/>
      <c r="Y75" s="81"/>
      <c r="Z75" s="15"/>
      <c r="AA75" s="15"/>
      <c r="AB75" s="17"/>
      <c r="AC75" s="75"/>
      <c r="AD75" s="75"/>
    </row>
    <row r="76" spans="1:30">
      <c r="A76" s="78"/>
      <c r="B76" s="73"/>
      <c r="C76" s="46">
        <v>88</v>
      </c>
      <c r="D76" s="37">
        <f t="shared" si="96"/>
        <v>0.47575757575757499</v>
      </c>
      <c r="E76" s="34">
        <v>107</v>
      </c>
      <c r="F76" s="15"/>
      <c r="G76" s="15"/>
      <c r="H76" s="16"/>
      <c r="I76" s="81"/>
      <c r="J76" s="81"/>
      <c r="K76" s="15"/>
      <c r="L76" s="15"/>
      <c r="M76" s="89"/>
      <c r="N76" s="91"/>
      <c r="O76" s="91"/>
      <c r="P76" s="18">
        <v>581.18346110387597</v>
      </c>
      <c r="Q76" s="18">
        <v>239.65589437696099</v>
      </c>
      <c r="R76" s="38">
        <f>(1/D76)*(-LN(Q76/P76))</f>
        <v>1.862003673492564</v>
      </c>
      <c r="S76" s="84"/>
      <c r="T76" s="84"/>
      <c r="U76" s="15"/>
      <c r="V76" s="15"/>
      <c r="W76" s="17"/>
      <c r="X76" s="81"/>
      <c r="Y76" s="81"/>
      <c r="Z76" s="15"/>
      <c r="AA76" s="15"/>
      <c r="AB76" s="17"/>
      <c r="AC76" s="75"/>
      <c r="AD76" s="75"/>
    </row>
    <row r="77" spans="1:30">
      <c r="A77" s="78"/>
      <c r="B77" s="73"/>
      <c r="C77" s="46">
        <v>88</v>
      </c>
      <c r="D77" s="37">
        <f t="shared" si="96"/>
        <v>0.47575757575757499</v>
      </c>
      <c r="E77" s="34">
        <v>108</v>
      </c>
      <c r="F77" s="15"/>
      <c r="G77" s="15"/>
      <c r="H77" s="16"/>
      <c r="I77" s="82"/>
      <c r="J77" s="82"/>
      <c r="K77" s="15"/>
      <c r="L77" s="15"/>
      <c r="M77" s="89"/>
      <c r="N77" s="92"/>
      <c r="O77" s="92"/>
      <c r="P77" s="18">
        <v>599.69110440097097</v>
      </c>
      <c r="Q77" s="18">
        <v>252.542598726725</v>
      </c>
      <c r="R77" s="38">
        <f>(1/D77)*(-LN(Q77/P77))</f>
        <v>1.8178055345892739</v>
      </c>
      <c r="S77" s="85"/>
      <c r="T77" s="85"/>
      <c r="U77" s="15"/>
      <c r="V77" s="15"/>
      <c r="W77" s="17"/>
      <c r="X77" s="82"/>
      <c r="Y77" s="82"/>
      <c r="Z77" s="15"/>
      <c r="AA77" s="15"/>
      <c r="AB77" s="17"/>
      <c r="AC77" s="76"/>
      <c r="AD77" s="76"/>
    </row>
    <row r="79" spans="1:30">
      <c r="N79" s="48"/>
      <c r="O79" s="48"/>
      <c r="S79" s="50"/>
      <c r="T79" s="50"/>
    </row>
    <row r="81" spans="6:7">
      <c r="F81" s="7"/>
      <c r="G81" s="7"/>
    </row>
    <row r="82" spans="6:7">
      <c r="F82" s="7"/>
      <c r="G82" s="7"/>
    </row>
    <row r="83" spans="6:7">
      <c r="F83" s="7"/>
      <c r="G83" s="7"/>
    </row>
    <row r="84" spans="6:7">
      <c r="F84" s="7"/>
      <c r="G84" s="7"/>
    </row>
    <row r="85" spans="6:7">
      <c r="F85" s="7"/>
      <c r="G85" s="7"/>
    </row>
    <row r="86" spans="6:7">
      <c r="F86" s="7"/>
      <c r="G86" s="7"/>
    </row>
    <row r="87" spans="6:7">
      <c r="F87" s="7"/>
      <c r="G87" s="7"/>
    </row>
    <row r="88" spans="6:7">
      <c r="F88" s="7"/>
      <c r="G88" s="7"/>
    </row>
    <row r="89" spans="6:7">
      <c r="F89" s="7"/>
      <c r="G89" s="7"/>
    </row>
    <row r="90" spans="6:7">
      <c r="F90" s="7"/>
      <c r="G90" s="7"/>
    </row>
    <row r="91" spans="6:7">
      <c r="F91" s="7"/>
      <c r="G91" s="7"/>
    </row>
    <row r="92" spans="6:7">
      <c r="F92" s="7"/>
      <c r="G92" s="7"/>
    </row>
    <row r="93" spans="6:7">
      <c r="F93" s="7"/>
      <c r="G93" s="7"/>
    </row>
    <row r="94" spans="6:7">
      <c r="F94" s="7"/>
      <c r="G94" s="7"/>
    </row>
    <row r="95" spans="6:7">
      <c r="F95" s="7"/>
      <c r="G95" s="7"/>
    </row>
    <row r="96" spans="6:7">
      <c r="F96" s="7"/>
      <c r="G96" s="7"/>
    </row>
    <row r="97" spans="6:7">
      <c r="F97" s="7"/>
      <c r="G97" s="7"/>
    </row>
    <row r="98" spans="6:7">
      <c r="F98" s="7"/>
      <c r="G98" s="7"/>
    </row>
    <row r="99" spans="6:7">
      <c r="F99" s="7"/>
      <c r="G99" s="7"/>
    </row>
    <row r="100" spans="6:7">
      <c r="F100" s="7"/>
      <c r="G100" s="7"/>
    </row>
    <row r="101" spans="6:7">
      <c r="F101" s="7"/>
      <c r="G101" s="7"/>
    </row>
    <row r="102" spans="6:7">
      <c r="F102" s="7"/>
      <c r="G102" s="7"/>
    </row>
    <row r="103" spans="6:7">
      <c r="F103" s="7"/>
      <c r="G103" s="7"/>
    </row>
    <row r="104" spans="6:7">
      <c r="F104" s="7"/>
      <c r="G104" s="7"/>
    </row>
    <row r="105" spans="6:7">
      <c r="F105" s="7"/>
      <c r="G105" s="7"/>
    </row>
    <row r="106" spans="6:7">
      <c r="F106" s="7"/>
      <c r="G106" s="7"/>
    </row>
    <row r="107" spans="6:7">
      <c r="F107" s="7"/>
      <c r="G107" s="7"/>
    </row>
    <row r="108" spans="6:7">
      <c r="F108" s="7"/>
      <c r="G108" s="7"/>
    </row>
    <row r="109" spans="6:7">
      <c r="F109" s="7"/>
      <c r="G109" s="7"/>
    </row>
    <row r="110" spans="6:7">
      <c r="F110" s="7"/>
      <c r="G110" s="7"/>
    </row>
    <row r="111" spans="6:7">
      <c r="F111" s="7"/>
      <c r="G111" s="7"/>
    </row>
    <row r="112" spans="6:7">
      <c r="F112" s="7"/>
      <c r="G112" s="7"/>
    </row>
    <row r="113" spans="6:7">
      <c r="F113" s="7"/>
      <c r="G113" s="7"/>
    </row>
    <row r="114" spans="6:7">
      <c r="F114" s="7"/>
      <c r="G114" s="7"/>
    </row>
    <row r="115" spans="6:7">
      <c r="F115" s="7"/>
      <c r="G115" s="7"/>
    </row>
    <row r="116" spans="6:7">
      <c r="F116" s="7"/>
      <c r="G116" s="7"/>
    </row>
    <row r="117" spans="6:7">
      <c r="F117" s="7"/>
      <c r="G117" s="7"/>
    </row>
    <row r="118" spans="6:7">
      <c r="F118" s="7"/>
      <c r="G118" s="7"/>
    </row>
    <row r="119" spans="6:7">
      <c r="F119" s="7"/>
      <c r="G119" s="7"/>
    </row>
    <row r="120" spans="6:7">
      <c r="F120" s="7"/>
      <c r="G120" s="7"/>
    </row>
    <row r="121" spans="6:7">
      <c r="F121" s="7"/>
      <c r="G121" s="7"/>
    </row>
    <row r="122" spans="6:7">
      <c r="F122" s="7"/>
      <c r="G122" s="7"/>
    </row>
    <row r="123" spans="6:7">
      <c r="F123" s="7"/>
      <c r="G123" s="7"/>
    </row>
    <row r="124" spans="6:7">
      <c r="F124" s="7"/>
      <c r="G124" s="7"/>
    </row>
    <row r="125" spans="6:7">
      <c r="F125" s="7"/>
      <c r="G125" s="7"/>
    </row>
    <row r="126" spans="6:7">
      <c r="F126" s="7"/>
      <c r="G126" s="7"/>
    </row>
    <row r="127" spans="6:7">
      <c r="F127" s="7"/>
      <c r="G127" s="7"/>
    </row>
    <row r="128" spans="6:7">
      <c r="F128" s="7"/>
      <c r="G128" s="7"/>
    </row>
    <row r="129" spans="6:7">
      <c r="F129" s="7"/>
      <c r="G129" s="7"/>
    </row>
    <row r="130" spans="6:7">
      <c r="F130" s="7"/>
      <c r="G130" s="7"/>
    </row>
    <row r="131" spans="6:7">
      <c r="F131" s="7"/>
      <c r="G131" s="7"/>
    </row>
    <row r="132" spans="6:7">
      <c r="F132" s="7"/>
      <c r="G132" s="7"/>
    </row>
    <row r="133" spans="6:7">
      <c r="F133" s="7"/>
      <c r="G133" s="7"/>
    </row>
    <row r="134" spans="6:7">
      <c r="F134" s="7"/>
      <c r="G134" s="7"/>
    </row>
    <row r="135" spans="6:7">
      <c r="F135" s="7"/>
      <c r="G135" s="7"/>
    </row>
    <row r="136" spans="6:7">
      <c r="F136" s="7"/>
      <c r="G136" s="7"/>
    </row>
    <row r="137" spans="6:7">
      <c r="F137" s="7"/>
      <c r="G137" s="7"/>
    </row>
    <row r="138" spans="6:7">
      <c r="F138" s="7"/>
      <c r="G138" s="7"/>
    </row>
    <row r="139" spans="6:7">
      <c r="F139" s="7"/>
      <c r="G139" s="7"/>
    </row>
    <row r="140" spans="6:7">
      <c r="F140" s="7"/>
      <c r="G140" s="7"/>
    </row>
    <row r="141" spans="6:7">
      <c r="F141" s="7"/>
      <c r="G141" s="7"/>
    </row>
    <row r="142" spans="6:7">
      <c r="F142" s="7"/>
      <c r="G142" s="7"/>
    </row>
    <row r="143" spans="6:7">
      <c r="F143" s="7"/>
      <c r="G143" s="7"/>
    </row>
    <row r="144" spans="6:7">
      <c r="F144" s="7"/>
      <c r="G144" s="7"/>
    </row>
    <row r="145" spans="6:7">
      <c r="F145" s="7"/>
      <c r="G145" s="7"/>
    </row>
    <row r="146" spans="6:7">
      <c r="F146" s="7"/>
      <c r="G146" s="7"/>
    </row>
    <row r="147" spans="6:7">
      <c r="F147" s="7"/>
      <c r="G147" s="7"/>
    </row>
    <row r="148" spans="6:7">
      <c r="F148" s="7"/>
      <c r="G148" s="7"/>
    </row>
    <row r="149" spans="6:7">
      <c r="F149" s="7"/>
      <c r="G149" s="7"/>
    </row>
    <row r="150" spans="6:7">
      <c r="F150" s="7"/>
      <c r="G150" s="7"/>
    </row>
    <row r="151" spans="6:7">
      <c r="F151" s="7"/>
      <c r="G151" s="7"/>
    </row>
    <row r="152" spans="6:7">
      <c r="F152" s="7"/>
      <c r="G152" s="7"/>
    </row>
    <row r="153" spans="6:7">
      <c r="F153" s="7"/>
      <c r="G153" s="7"/>
    </row>
    <row r="154" spans="6:7">
      <c r="F154" s="7"/>
      <c r="G154" s="7"/>
    </row>
    <row r="155" spans="6:7">
      <c r="F155" s="7"/>
      <c r="G155" s="7"/>
    </row>
    <row r="156" spans="6:7">
      <c r="F156" s="7"/>
      <c r="G156" s="7"/>
    </row>
    <row r="157" spans="6:7">
      <c r="F157" s="7"/>
      <c r="G157" s="7"/>
    </row>
    <row r="158" spans="6:7">
      <c r="F158" s="7"/>
      <c r="G158" s="7"/>
    </row>
    <row r="159" spans="6:7">
      <c r="F159" s="7"/>
      <c r="G159" s="7"/>
    </row>
    <row r="160" spans="6:7">
      <c r="F160" s="7"/>
      <c r="G160" s="7"/>
    </row>
    <row r="161" spans="6:7">
      <c r="F161" s="7"/>
      <c r="G161" s="7"/>
    </row>
    <row r="162" spans="6:7">
      <c r="F162" s="7"/>
      <c r="G162" s="7"/>
    </row>
    <row r="163" spans="6:7">
      <c r="F163" s="7"/>
      <c r="G163" s="7"/>
    </row>
    <row r="164" spans="6:7">
      <c r="F164" s="7"/>
      <c r="G164" s="7"/>
    </row>
    <row r="165" spans="6:7">
      <c r="F165" s="7"/>
      <c r="G165" s="7"/>
    </row>
    <row r="166" spans="6:7">
      <c r="F166" s="7"/>
      <c r="G166" s="7"/>
    </row>
    <row r="167" spans="6:7">
      <c r="F167" s="7"/>
      <c r="G167" s="7"/>
    </row>
    <row r="168" spans="6:7">
      <c r="F168" s="7"/>
      <c r="G168" s="7"/>
    </row>
    <row r="169" spans="6:7">
      <c r="F169" s="7"/>
      <c r="G169" s="7"/>
    </row>
    <row r="170" spans="6:7">
      <c r="F170" s="7"/>
      <c r="G170" s="7"/>
    </row>
    <row r="171" spans="6:7">
      <c r="F171" s="7"/>
      <c r="G171" s="7"/>
    </row>
    <row r="172" spans="6:7">
      <c r="F172" s="7"/>
      <c r="G172" s="7"/>
    </row>
    <row r="173" spans="6:7">
      <c r="F173" s="7"/>
      <c r="G173" s="7"/>
    </row>
    <row r="174" spans="6:7">
      <c r="F174" s="7"/>
      <c r="G174" s="7"/>
    </row>
    <row r="175" spans="6:7">
      <c r="F175" s="7"/>
      <c r="G175" s="7"/>
    </row>
    <row r="176" spans="6:7">
      <c r="F176" s="7"/>
      <c r="G176" s="7"/>
    </row>
    <row r="177" spans="6:7">
      <c r="F177" s="7"/>
      <c r="G177" s="7"/>
    </row>
    <row r="178" spans="6:7">
      <c r="F178" s="7"/>
      <c r="G178" s="7"/>
    </row>
    <row r="179" spans="6:7">
      <c r="F179" s="7"/>
      <c r="G179" s="7"/>
    </row>
    <row r="180" spans="6:7">
      <c r="F180" s="7"/>
      <c r="G180" s="7"/>
    </row>
    <row r="181" spans="6:7">
      <c r="F181" s="7"/>
      <c r="G181" s="7"/>
    </row>
    <row r="182" spans="6:7">
      <c r="F182" s="7"/>
      <c r="G182" s="7"/>
    </row>
    <row r="183" spans="6:7">
      <c r="F183" s="7"/>
      <c r="G183" s="7"/>
    </row>
    <row r="184" spans="6:7">
      <c r="F184" s="7"/>
      <c r="G184" s="7"/>
    </row>
    <row r="185" spans="6:7">
      <c r="F185" s="7"/>
      <c r="G185" s="7"/>
    </row>
    <row r="186" spans="6:7">
      <c r="F186" s="7"/>
      <c r="G186" s="7"/>
    </row>
    <row r="187" spans="6:7">
      <c r="F187" s="7"/>
      <c r="G187" s="7"/>
    </row>
    <row r="188" spans="6:7">
      <c r="F188" s="7"/>
      <c r="G188" s="7"/>
    </row>
    <row r="189" spans="6:7">
      <c r="F189" s="7"/>
      <c r="G189" s="7"/>
    </row>
    <row r="190" spans="6:7">
      <c r="F190" s="7"/>
      <c r="G190" s="7"/>
    </row>
    <row r="191" spans="6:7">
      <c r="F191" s="7"/>
      <c r="G191" s="7"/>
    </row>
    <row r="192" spans="6:7">
      <c r="F192" s="7"/>
      <c r="G192" s="7"/>
    </row>
    <row r="193" spans="6:7">
      <c r="F193" s="7"/>
      <c r="G193" s="7"/>
    </row>
    <row r="194" spans="6:7">
      <c r="F194" s="7"/>
      <c r="G194" s="7"/>
    </row>
    <row r="195" spans="6:7">
      <c r="F195" s="7"/>
      <c r="G195" s="7"/>
    </row>
    <row r="196" spans="6:7">
      <c r="F196" s="7"/>
      <c r="G196" s="7"/>
    </row>
    <row r="197" spans="6:7">
      <c r="F197" s="7"/>
      <c r="G197" s="7"/>
    </row>
    <row r="198" spans="6:7">
      <c r="F198" s="7"/>
      <c r="G198" s="7"/>
    </row>
    <row r="199" spans="6:7">
      <c r="F199" s="7"/>
      <c r="G199" s="7"/>
    </row>
    <row r="200" spans="6:7">
      <c r="F200" s="7"/>
      <c r="G200" s="7"/>
    </row>
    <row r="201" spans="6:7">
      <c r="F201" s="7"/>
      <c r="G201" s="7"/>
    </row>
    <row r="202" spans="6:7">
      <c r="F202" s="7"/>
      <c r="G202" s="7"/>
    </row>
    <row r="203" spans="6:7">
      <c r="F203" s="7"/>
      <c r="G203" s="7"/>
    </row>
    <row r="204" spans="6:7">
      <c r="F204" s="7"/>
      <c r="G204" s="7"/>
    </row>
    <row r="205" spans="6:7">
      <c r="F205" s="7"/>
      <c r="G205" s="7"/>
    </row>
    <row r="206" spans="6:7">
      <c r="F206" s="7"/>
      <c r="G206" s="7"/>
    </row>
    <row r="207" spans="6:7">
      <c r="F207" s="7"/>
      <c r="G207" s="7"/>
    </row>
    <row r="208" spans="6:7">
      <c r="F208" s="7"/>
      <c r="G208" s="7"/>
    </row>
    <row r="209" spans="6:7">
      <c r="F209" s="7"/>
      <c r="G209" s="7"/>
    </row>
    <row r="210" spans="6:7">
      <c r="F210" s="7"/>
      <c r="G210" s="7"/>
    </row>
    <row r="211" spans="6:7">
      <c r="F211" s="7"/>
      <c r="G211" s="7"/>
    </row>
    <row r="212" spans="6:7">
      <c r="F212" s="7"/>
      <c r="G212" s="7"/>
    </row>
    <row r="213" spans="6:7">
      <c r="F213" s="7"/>
      <c r="G213" s="7"/>
    </row>
    <row r="214" spans="6:7">
      <c r="F214" s="7"/>
      <c r="G214" s="7"/>
    </row>
    <row r="215" spans="6:7">
      <c r="F215" s="7"/>
      <c r="G215" s="7"/>
    </row>
    <row r="216" spans="6:7">
      <c r="F216" s="7"/>
      <c r="G216" s="7"/>
    </row>
    <row r="217" spans="6:7">
      <c r="F217" s="7"/>
      <c r="G217" s="7"/>
    </row>
    <row r="218" spans="6:7">
      <c r="F218" s="7"/>
      <c r="G218" s="7"/>
    </row>
    <row r="219" spans="6:7">
      <c r="F219" s="7"/>
      <c r="G219" s="7"/>
    </row>
    <row r="220" spans="6:7">
      <c r="F220" s="7"/>
      <c r="G220" s="7"/>
    </row>
    <row r="221" spans="6:7">
      <c r="F221" s="7"/>
      <c r="G221" s="7"/>
    </row>
    <row r="222" spans="6:7">
      <c r="F222" s="7"/>
      <c r="G222" s="7"/>
    </row>
    <row r="223" spans="6:7">
      <c r="F223" s="7"/>
      <c r="G223" s="7"/>
    </row>
    <row r="224" spans="6:7">
      <c r="F224" s="7"/>
      <c r="G224" s="7"/>
    </row>
    <row r="225" spans="6:7">
      <c r="F225" s="7"/>
      <c r="G225" s="7"/>
    </row>
    <row r="226" spans="6:7">
      <c r="F226" s="7"/>
      <c r="G226" s="7"/>
    </row>
    <row r="227" spans="6:7">
      <c r="F227" s="7"/>
      <c r="G227" s="7"/>
    </row>
    <row r="228" spans="6:7">
      <c r="F228" s="7"/>
      <c r="G228" s="7"/>
    </row>
    <row r="229" spans="6:7">
      <c r="F229" s="7"/>
      <c r="G229" s="7"/>
    </row>
    <row r="230" spans="6:7">
      <c r="F230" s="7"/>
      <c r="G230" s="7"/>
    </row>
    <row r="231" spans="6:7">
      <c r="F231" s="7"/>
      <c r="G231" s="7"/>
    </row>
    <row r="232" spans="6:7">
      <c r="F232" s="7"/>
      <c r="G232" s="7"/>
    </row>
    <row r="233" spans="6:7">
      <c r="F233" s="7"/>
      <c r="G233" s="7"/>
    </row>
    <row r="234" spans="6:7">
      <c r="F234" s="7"/>
      <c r="G234" s="7"/>
    </row>
    <row r="235" spans="6:7">
      <c r="F235" s="7"/>
      <c r="G235" s="7"/>
    </row>
    <row r="236" spans="6:7">
      <c r="F236" s="7"/>
      <c r="G236" s="7"/>
    </row>
    <row r="237" spans="6:7">
      <c r="F237" s="7"/>
      <c r="G237" s="7"/>
    </row>
    <row r="238" spans="6:7">
      <c r="F238" s="7"/>
      <c r="G238" s="7"/>
    </row>
    <row r="239" spans="6:7">
      <c r="F239" s="7"/>
      <c r="G239" s="7"/>
    </row>
    <row r="240" spans="6:7">
      <c r="F240" s="7"/>
      <c r="G240" s="7"/>
    </row>
    <row r="241" spans="6:7">
      <c r="F241" s="7"/>
      <c r="G241" s="7"/>
    </row>
    <row r="242" spans="6:7">
      <c r="F242" s="7"/>
      <c r="G242" s="7"/>
    </row>
    <row r="243" spans="6:7">
      <c r="F243" s="7"/>
      <c r="G243" s="7"/>
    </row>
    <row r="244" spans="6:7">
      <c r="F244" s="7"/>
      <c r="G244" s="7"/>
    </row>
    <row r="245" spans="6:7">
      <c r="F245" s="7"/>
      <c r="G245" s="7"/>
    </row>
    <row r="246" spans="6:7">
      <c r="F246" s="7"/>
      <c r="G246" s="7"/>
    </row>
    <row r="247" spans="6:7">
      <c r="F247" s="7"/>
      <c r="G247" s="7"/>
    </row>
    <row r="248" spans="6:7">
      <c r="F248" s="7"/>
      <c r="G248" s="7"/>
    </row>
    <row r="249" spans="6:7">
      <c r="F249" s="7"/>
      <c r="G249" s="7"/>
    </row>
    <row r="250" spans="6:7">
      <c r="F250" s="7"/>
      <c r="G250" s="7"/>
    </row>
    <row r="251" spans="6:7">
      <c r="F251" s="7"/>
      <c r="G251" s="7"/>
    </row>
  </sheetData>
  <mergeCells count="176">
    <mergeCell ref="S73:S77"/>
    <mergeCell ref="T73:T77"/>
    <mergeCell ref="X73:X77"/>
    <mergeCell ref="Y73:Y77"/>
    <mergeCell ref="AC73:AC77"/>
    <mergeCell ref="AD73:AD77"/>
    <mergeCell ref="T68:T72"/>
    <mergeCell ref="X68:X72"/>
    <mergeCell ref="Y68:Y72"/>
    <mergeCell ref="AC68:AC72"/>
    <mergeCell ref="AD68:AD72"/>
    <mergeCell ref="S68:S72"/>
    <mergeCell ref="B73:B77"/>
    <mergeCell ref="I73:I77"/>
    <mergeCell ref="J73:J77"/>
    <mergeCell ref="N73:N77"/>
    <mergeCell ref="O73:O77"/>
    <mergeCell ref="B68:B72"/>
    <mergeCell ref="I68:I72"/>
    <mergeCell ref="J68:J72"/>
    <mergeCell ref="N68:N72"/>
    <mergeCell ref="O68:O72"/>
    <mergeCell ref="AC48:AC52"/>
    <mergeCell ref="AD48:AD52"/>
    <mergeCell ref="B63:B67"/>
    <mergeCell ref="I63:I67"/>
    <mergeCell ref="J63:J67"/>
    <mergeCell ref="N63:N67"/>
    <mergeCell ref="O63:O67"/>
    <mergeCell ref="B58:B62"/>
    <mergeCell ref="I58:I62"/>
    <mergeCell ref="J58:J62"/>
    <mergeCell ref="N58:N62"/>
    <mergeCell ref="O58:O62"/>
    <mergeCell ref="S63:S67"/>
    <mergeCell ref="T63:T67"/>
    <mergeCell ref="X63:X67"/>
    <mergeCell ref="Y63:Y67"/>
    <mergeCell ref="AC63:AC67"/>
    <mergeCell ref="AD63:AD67"/>
    <mergeCell ref="T58:T62"/>
    <mergeCell ref="X58:X62"/>
    <mergeCell ref="Y58:Y62"/>
    <mergeCell ref="AC58:AC62"/>
    <mergeCell ref="AD58:AD62"/>
    <mergeCell ref="S58:S62"/>
    <mergeCell ref="A53:A77"/>
    <mergeCell ref="B53:B57"/>
    <mergeCell ref="I53:I57"/>
    <mergeCell ref="J53:J57"/>
    <mergeCell ref="N53:N57"/>
    <mergeCell ref="O53:O57"/>
    <mergeCell ref="Y43:Y47"/>
    <mergeCell ref="AC43:AC47"/>
    <mergeCell ref="AD43:AD47"/>
    <mergeCell ref="B48:B52"/>
    <mergeCell ref="I48:I52"/>
    <mergeCell ref="J48:J52"/>
    <mergeCell ref="N48:N52"/>
    <mergeCell ref="O48:O52"/>
    <mergeCell ref="S48:S52"/>
    <mergeCell ref="T48:T52"/>
    <mergeCell ref="S53:S57"/>
    <mergeCell ref="T53:T57"/>
    <mergeCell ref="X53:X57"/>
    <mergeCell ref="Y53:Y57"/>
    <mergeCell ref="AC53:AC57"/>
    <mergeCell ref="AD53:AD57"/>
    <mergeCell ref="X48:X52"/>
    <mergeCell ref="Y48:Y52"/>
    <mergeCell ref="AC38:AC42"/>
    <mergeCell ref="S28:S32"/>
    <mergeCell ref="T28:T32"/>
    <mergeCell ref="X28:X32"/>
    <mergeCell ref="Y28:Y32"/>
    <mergeCell ref="AC28:AC32"/>
    <mergeCell ref="AD38:AD42"/>
    <mergeCell ref="B43:B47"/>
    <mergeCell ref="I43:I47"/>
    <mergeCell ref="J43:J47"/>
    <mergeCell ref="N43:N47"/>
    <mergeCell ref="O43:O47"/>
    <mergeCell ref="S43:S47"/>
    <mergeCell ref="T43:T47"/>
    <mergeCell ref="X43:X47"/>
    <mergeCell ref="X38:X42"/>
    <mergeCell ref="Y38:Y42"/>
    <mergeCell ref="AD28:AD32"/>
    <mergeCell ref="AD33:AD37"/>
    <mergeCell ref="S38:S42"/>
    <mergeCell ref="T38:T42"/>
    <mergeCell ref="S33:S37"/>
    <mergeCell ref="T33:T37"/>
    <mergeCell ref="X33:X37"/>
    <mergeCell ref="A28:A52"/>
    <mergeCell ref="B28:B32"/>
    <mergeCell ref="I28:I32"/>
    <mergeCell ref="J28:J32"/>
    <mergeCell ref="N28:N32"/>
    <mergeCell ref="O28:O32"/>
    <mergeCell ref="B33:B37"/>
    <mergeCell ref="I33:I37"/>
    <mergeCell ref="J33:J37"/>
    <mergeCell ref="N33:N37"/>
    <mergeCell ref="B38:B42"/>
    <mergeCell ref="I38:I42"/>
    <mergeCell ref="J38:J42"/>
    <mergeCell ref="N38:N42"/>
    <mergeCell ref="O38:O42"/>
    <mergeCell ref="O33:O37"/>
    <mergeCell ref="Y33:Y37"/>
    <mergeCell ref="S23:S27"/>
    <mergeCell ref="T23:T27"/>
    <mergeCell ref="X23:X27"/>
    <mergeCell ref="Y23:Y27"/>
    <mergeCell ref="AC23:AC27"/>
    <mergeCell ref="AD23:AD27"/>
    <mergeCell ref="T18:T22"/>
    <mergeCell ref="X18:X22"/>
    <mergeCell ref="Y18:Y22"/>
    <mergeCell ref="AC18:AC22"/>
    <mergeCell ref="AD18:AD22"/>
    <mergeCell ref="S18:S22"/>
    <mergeCell ref="AC33:AC37"/>
    <mergeCell ref="I23:I27"/>
    <mergeCell ref="J23:J27"/>
    <mergeCell ref="N23:N27"/>
    <mergeCell ref="O23:O27"/>
    <mergeCell ref="B18:B22"/>
    <mergeCell ref="I18:I22"/>
    <mergeCell ref="J18:J22"/>
    <mergeCell ref="N18:N22"/>
    <mergeCell ref="O18:O22"/>
    <mergeCell ref="AC3:AC7"/>
    <mergeCell ref="AD3:AD7"/>
    <mergeCell ref="B8:B12"/>
    <mergeCell ref="I8:I12"/>
    <mergeCell ref="J8:J12"/>
    <mergeCell ref="N8:N12"/>
    <mergeCell ref="O8:O12"/>
    <mergeCell ref="S8:S12"/>
    <mergeCell ref="S13:S17"/>
    <mergeCell ref="T13:T17"/>
    <mergeCell ref="X13:X17"/>
    <mergeCell ref="Y13:Y17"/>
    <mergeCell ref="AC13:AC17"/>
    <mergeCell ref="AD13:AD17"/>
    <mergeCell ref="T8:T12"/>
    <mergeCell ref="X8:X12"/>
    <mergeCell ref="Y8:Y12"/>
    <mergeCell ref="AC8:AC12"/>
    <mergeCell ref="AD8:AD12"/>
    <mergeCell ref="U1:W1"/>
    <mergeCell ref="Z1:AB1"/>
    <mergeCell ref="A3:A27"/>
    <mergeCell ref="B3:B7"/>
    <mergeCell ref="I3:I7"/>
    <mergeCell ref="J3:J7"/>
    <mergeCell ref="N3:N7"/>
    <mergeCell ref="O3:O7"/>
    <mergeCell ref="S3:S7"/>
    <mergeCell ref="T3:T7"/>
    <mergeCell ref="A1:A2"/>
    <mergeCell ref="B1:B2"/>
    <mergeCell ref="E1:E2"/>
    <mergeCell ref="F1:H1"/>
    <mergeCell ref="K1:M1"/>
    <mergeCell ref="P1:R1"/>
    <mergeCell ref="B13:B17"/>
    <mergeCell ref="I13:I17"/>
    <mergeCell ref="J13:J17"/>
    <mergeCell ref="N13:N17"/>
    <mergeCell ref="O13:O17"/>
    <mergeCell ref="X3:X7"/>
    <mergeCell ref="Y3:Y7"/>
    <mergeCell ref="B23:B27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C0B6-A4C6-48E5-A8B5-82F5DD807A3A}">
  <dimension ref="A1:G26"/>
  <sheetViews>
    <sheetView tabSelected="1" topLeftCell="B1" workbookViewId="0">
      <selection activeCell="M28" sqref="M28"/>
    </sheetView>
  </sheetViews>
  <sheetFormatPr defaultRowHeight="14.5"/>
  <cols>
    <col min="2" max="2" width="8.7265625" style="1"/>
    <col min="5" max="5" width="10.453125" customWidth="1"/>
  </cols>
  <sheetData>
    <row r="1" spans="1:7" ht="58">
      <c r="B1" s="55"/>
      <c r="C1" s="47" t="s">
        <v>24</v>
      </c>
      <c r="D1" s="47" t="s">
        <v>25</v>
      </c>
      <c r="E1" s="36" t="s">
        <v>26</v>
      </c>
      <c r="F1" s="47" t="s">
        <v>18</v>
      </c>
      <c r="G1" s="47" t="s">
        <v>19</v>
      </c>
    </row>
    <row r="2" spans="1:7">
      <c r="A2" s="88" t="s">
        <v>15</v>
      </c>
      <c r="B2" s="73" t="s">
        <v>7</v>
      </c>
      <c r="C2" s="56">
        <v>3.8496807107573026</v>
      </c>
      <c r="D2" s="55">
        <v>27.508800000000004</v>
      </c>
      <c r="E2" s="55">
        <f>D2*1000/C2</f>
        <v>7145.7354692120734</v>
      </c>
      <c r="F2" s="87">
        <f>AVERAGE(E2:E6)</f>
        <v>7563.036972947717</v>
      </c>
      <c r="G2" s="87">
        <f>STDEV(E2:E5)</f>
        <v>1556.8224963458626</v>
      </c>
    </row>
    <row r="3" spans="1:7">
      <c r="A3" s="88"/>
      <c r="B3" s="73"/>
      <c r="C3" s="56">
        <v>4.6006193242331204</v>
      </c>
      <c r="D3" s="55">
        <v>27.7728</v>
      </c>
      <c r="E3" s="55">
        <f t="shared" ref="E3:E26" si="0">D3*1000/C3</f>
        <v>6036.7524549815826</v>
      </c>
      <c r="F3" s="87"/>
      <c r="G3" s="87"/>
    </row>
    <row r="4" spans="1:7">
      <c r="A4" s="88"/>
      <c r="B4" s="73"/>
      <c r="C4" s="56">
        <v>4.0401581306010517</v>
      </c>
      <c r="D4" s="55">
        <v>38.913600000000002</v>
      </c>
      <c r="E4" s="55">
        <f t="shared" si="0"/>
        <v>9631.7022111733168</v>
      </c>
      <c r="F4" s="87"/>
      <c r="G4" s="87"/>
    </row>
    <row r="5" spans="1:7">
      <c r="A5" s="88"/>
      <c r="B5" s="73"/>
      <c r="C5" s="56">
        <v>3.9768438770647072</v>
      </c>
      <c r="D5" s="55">
        <v>27.017759999999999</v>
      </c>
      <c r="E5" s="55">
        <f t="shared" si="0"/>
        <v>6793.7693395048991</v>
      </c>
      <c r="F5" s="87"/>
      <c r="G5" s="87"/>
    </row>
    <row r="6" spans="1:7">
      <c r="A6" s="88"/>
      <c r="B6" s="73"/>
      <c r="C6" s="56">
        <v>3.2983814522047172</v>
      </c>
      <c r="D6" s="55">
        <v>27.070559999999997</v>
      </c>
      <c r="E6" s="55">
        <f t="shared" si="0"/>
        <v>8207.2253898667132</v>
      </c>
      <c r="F6" s="87"/>
      <c r="G6" s="87"/>
    </row>
    <row r="7" spans="1:7">
      <c r="A7" s="88"/>
      <c r="B7" s="73" t="s">
        <v>8</v>
      </c>
      <c r="C7" s="56">
        <v>3.2735034329578307</v>
      </c>
      <c r="D7" s="55">
        <v>14.32992</v>
      </c>
      <c r="E7" s="55">
        <f t="shared" si="0"/>
        <v>4377.5484869591082</v>
      </c>
      <c r="F7" s="87">
        <f t="shared" ref="F7" si="1">AVERAGE(E7:E11)</f>
        <v>4334.7012010220169</v>
      </c>
      <c r="G7" s="87">
        <f t="shared" ref="G7" si="2">STDEV(E7:E10)</f>
        <v>1222.6727592835323</v>
      </c>
    </row>
    <row r="8" spans="1:7">
      <c r="A8" s="88"/>
      <c r="B8" s="73"/>
      <c r="C8" s="56">
        <v>5.0153803984995218</v>
      </c>
      <c r="D8" s="55">
        <v>14.947679999999998</v>
      </c>
      <c r="E8" s="55">
        <f t="shared" si="0"/>
        <v>2980.3681500354342</v>
      </c>
      <c r="F8" s="87"/>
      <c r="G8" s="87"/>
    </row>
    <row r="9" spans="1:7">
      <c r="A9" s="88"/>
      <c r="B9" s="73"/>
      <c r="C9" s="56"/>
      <c r="D9" s="55"/>
      <c r="E9" s="55"/>
      <c r="F9" s="87"/>
      <c r="G9" s="87"/>
    </row>
    <row r="10" spans="1:7">
      <c r="A10" s="88"/>
      <c r="B10" s="73"/>
      <c r="C10" s="56">
        <v>2.9338884763115773</v>
      </c>
      <c r="D10" s="55">
        <v>15.892799999999999</v>
      </c>
      <c r="E10" s="55">
        <f t="shared" si="0"/>
        <v>5416.9748197041536</v>
      </c>
      <c r="F10" s="87"/>
      <c r="G10" s="87"/>
    </row>
    <row r="11" spans="1:7">
      <c r="A11" s="88"/>
      <c r="B11" s="73"/>
      <c r="C11" s="56">
        <v>3.198833739547438</v>
      </c>
      <c r="D11" s="55">
        <v>14.599200000000002</v>
      </c>
      <c r="E11" s="55">
        <f t="shared" si="0"/>
        <v>4563.9133473893689</v>
      </c>
      <c r="F11" s="87"/>
      <c r="G11" s="87"/>
    </row>
    <row r="12" spans="1:7">
      <c r="A12" s="88"/>
      <c r="B12" s="73" t="s">
        <v>9</v>
      </c>
      <c r="C12" s="56">
        <v>4.2851027531805927</v>
      </c>
      <c r="D12" s="55">
        <v>30.803519999999995</v>
      </c>
      <c r="E12" s="55">
        <f t="shared" si="0"/>
        <v>7188.5137356709265</v>
      </c>
      <c r="F12" s="87">
        <f t="shared" ref="F12" si="3">AVERAGE(E12:E16)</f>
        <v>7500.4789946873661</v>
      </c>
      <c r="G12" s="87">
        <f t="shared" ref="G12" si="4">STDEV(E12:E15)</f>
        <v>210.05274315021228</v>
      </c>
    </row>
    <row r="13" spans="1:7">
      <c r="A13" s="88"/>
      <c r="B13" s="73"/>
      <c r="C13" s="56">
        <v>4.2448806553466909</v>
      </c>
      <c r="D13" s="55">
        <v>30.866879999999998</v>
      </c>
      <c r="E13" s="55">
        <f t="shared" si="0"/>
        <v>7271.5542570369425</v>
      </c>
      <c r="F13" s="87"/>
      <c r="G13" s="87"/>
    </row>
    <row r="14" spans="1:7">
      <c r="A14" s="88"/>
      <c r="B14" s="73"/>
      <c r="C14" s="56">
        <v>4.281131652720199</v>
      </c>
      <c r="D14" s="55">
        <v>29.17728</v>
      </c>
      <c r="E14" s="55">
        <f t="shared" si="0"/>
        <v>6815.3194918593481</v>
      </c>
      <c r="F14" s="87"/>
      <c r="G14" s="87"/>
    </row>
    <row r="15" spans="1:7">
      <c r="A15" s="88"/>
      <c r="B15" s="73"/>
      <c r="C15" s="56">
        <v>4.2212633561724227</v>
      </c>
      <c r="D15" s="55">
        <v>30.5184</v>
      </c>
      <c r="E15" s="55">
        <f t="shared" si="0"/>
        <v>7229.6839654354508</v>
      </c>
      <c r="F15" s="87"/>
      <c r="G15" s="87"/>
    </row>
    <row r="16" spans="1:7">
      <c r="A16" s="88"/>
      <c r="B16" s="73"/>
      <c r="C16" s="56">
        <v>3.3614263087492398</v>
      </c>
      <c r="D16" s="55">
        <v>30.243839999999995</v>
      </c>
      <c r="E16" s="55">
        <f t="shared" si="0"/>
        <v>8997.323523434161</v>
      </c>
      <c r="F16" s="87"/>
      <c r="G16" s="87"/>
    </row>
    <row r="17" spans="1:7">
      <c r="A17" s="88"/>
      <c r="B17" s="73" t="s">
        <v>10</v>
      </c>
      <c r="C17" s="56">
        <v>1.0824008231231059</v>
      </c>
      <c r="D17" s="55">
        <v>9.5416355999999993</v>
      </c>
      <c r="E17" s="55">
        <f t="shared" si="0"/>
        <v>8815.2516111998466</v>
      </c>
      <c r="F17" s="87">
        <f t="shared" ref="F17" si="5">AVERAGE(E17:E21)</f>
        <v>8993.000505955697</v>
      </c>
      <c r="G17" s="87">
        <f t="shared" ref="G17" si="6">STDEV(E17:E20)</f>
        <v>1031.9013788318125</v>
      </c>
    </row>
    <row r="18" spans="1:7">
      <c r="A18" s="88"/>
      <c r="B18" s="73"/>
      <c r="C18" s="56">
        <v>1.0011367152576456</v>
      </c>
      <c r="D18" s="55">
        <v>9.9006348000000006</v>
      </c>
      <c r="E18" s="55">
        <f t="shared" si="0"/>
        <v>9889.3933756610277</v>
      </c>
      <c r="F18" s="87"/>
      <c r="G18" s="87"/>
    </row>
    <row r="19" spans="1:7">
      <c r="A19" s="88"/>
      <c r="B19" s="73"/>
      <c r="C19" s="56">
        <v>0.89776870373446505</v>
      </c>
      <c r="D19" s="55">
        <v>9.3040626</v>
      </c>
      <c r="E19" s="55">
        <f t="shared" si="0"/>
        <v>10363.540811010362</v>
      </c>
      <c r="F19" s="87"/>
      <c r="G19" s="87"/>
    </row>
    <row r="20" spans="1:7">
      <c r="A20" s="88"/>
      <c r="B20" s="73"/>
      <c r="C20" s="56">
        <v>1.1800510643077118</v>
      </c>
      <c r="D20" s="55">
        <v>9.5381159999999987</v>
      </c>
      <c r="E20" s="55">
        <f t="shared" si="0"/>
        <v>8082.7993707167452</v>
      </c>
      <c r="F20" s="87"/>
      <c r="G20" s="87"/>
    </row>
    <row r="21" spans="1:7">
      <c r="A21" s="88"/>
      <c r="B21" s="73"/>
      <c r="C21" s="56">
        <v>1.1472230973689852</v>
      </c>
      <c r="D21" s="55">
        <v>8.9644211999999985</v>
      </c>
      <c r="E21" s="55">
        <f t="shared" si="0"/>
        <v>7814.0173611905075</v>
      </c>
      <c r="F21" s="87"/>
      <c r="G21" s="87"/>
    </row>
    <row r="22" spans="1:7">
      <c r="A22" s="88"/>
      <c r="B22" s="73" t="s">
        <v>11</v>
      </c>
      <c r="C22" s="56">
        <v>4.0011438066872449</v>
      </c>
      <c r="D22" s="55">
        <v>29.57328</v>
      </c>
      <c r="E22" s="55">
        <f t="shared" si="0"/>
        <v>7391.2064721525858</v>
      </c>
      <c r="F22" s="87">
        <f t="shared" ref="F22" si="7">AVERAGE(E22:E26)</f>
        <v>8766.0369656476105</v>
      </c>
      <c r="G22" s="87">
        <f t="shared" ref="G22" si="8">STDEV(E22:E25)</f>
        <v>1271.6067063440344</v>
      </c>
    </row>
    <row r="23" spans="1:7">
      <c r="A23" s="88"/>
      <c r="B23" s="73"/>
      <c r="C23" s="56">
        <v>3.6958789290874914</v>
      </c>
      <c r="D23" s="55">
        <v>31.838399999999996</v>
      </c>
      <c r="E23" s="55">
        <f t="shared" si="0"/>
        <v>8614.5679041117473</v>
      </c>
      <c r="F23" s="87"/>
      <c r="G23" s="87"/>
    </row>
    <row r="24" spans="1:7">
      <c r="A24" s="88"/>
      <c r="B24" s="73"/>
      <c r="C24" s="56">
        <v>3.9167480108158088</v>
      </c>
      <c r="D24" s="55">
        <v>31.394879999999997</v>
      </c>
      <c r="E24" s="55">
        <f t="shared" si="0"/>
        <v>8015.547569898642</v>
      </c>
      <c r="F24" s="87"/>
      <c r="G24" s="87"/>
    </row>
    <row r="25" spans="1:7">
      <c r="A25" s="88"/>
      <c r="B25" s="73"/>
      <c r="C25" s="56">
        <v>3.1575110350802622</v>
      </c>
      <c r="D25" s="55">
        <v>32.667360000000002</v>
      </c>
      <c r="E25" s="55">
        <f t="shared" si="0"/>
        <v>10345.921086913831</v>
      </c>
      <c r="F25" s="87"/>
      <c r="G25" s="87"/>
    </row>
    <row r="26" spans="1:7">
      <c r="A26" s="88"/>
      <c r="B26" s="73"/>
      <c r="C26" s="56">
        <v>3.5860476302783559</v>
      </c>
      <c r="D26" s="55">
        <v>33.934559999999998</v>
      </c>
      <c r="E26" s="55">
        <f t="shared" si="0"/>
        <v>9462.9417951612468</v>
      </c>
      <c r="F26" s="87"/>
      <c r="G26" s="87"/>
    </row>
  </sheetData>
  <mergeCells count="16">
    <mergeCell ref="A2:A26"/>
    <mergeCell ref="B2:B6"/>
    <mergeCell ref="B7:B11"/>
    <mergeCell ref="B12:B16"/>
    <mergeCell ref="B17:B21"/>
    <mergeCell ref="B22:B26"/>
    <mergeCell ref="F17:F21"/>
    <mergeCell ref="G17:G21"/>
    <mergeCell ref="F22:F26"/>
    <mergeCell ref="G22:G26"/>
    <mergeCell ref="F2:F6"/>
    <mergeCell ref="G2:G6"/>
    <mergeCell ref="F7:F11"/>
    <mergeCell ref="G7:G11"/>
    <mergeCell ref="F12:F16"/>
    <mergeCell ref="G12:G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v x B F 5 a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D T M z c y 1 T O w 0 Y e J 2 f h m 5 i H k j Y D u B c k i C d o 4 l + a U l B a l 2 q X m 6 Y Y G 2 + j D u D b 6 U C / Y A Q A A A P / / A w B Q S w M E F A A C A A g A A A A h A C J y s r Q A A g A A f w c A A B M A A A B G b 3 J t d W x h c y 9 T Z W N 0 a W 9 u M S 5 t 7 F P N b t N A E D 4 T K e + w c i + J Z K z E o S B A P l R O E b k E E r t w q D l s 1 9 N 0 p f 2 J d t c l U d Q 3 g B f g 2 g M H r l z o 8 x D x G o w T t y n Y w A 3 1 U B + 8 9 n y z s 9 + 3 8 4 0 F 5 r h W J N m u / e f t V r t l z 6 i B n O x 5 T I t C K p J T R 0 n Y C 3 v 9 M P R I R A S 4 d o v g k + j C M M B I b M + D o W a F B O U 6 L 7 i A I N b K 4 Y / t e P G z 7 M i C s d l 7 q m a D 8 G n 2 S s H Q 8 H M g D 8 l b O g P F F b 6 O p t n 6 4 6 f 1 5 Z d q + X 7 1 Y f 3 t 6 4 + r z 9 l k M s k a i A R u 4 b y u f z w E w S V 3 Y C L v g e e T e J N p o / 4 T n x w q p n O s H v X D / d A n k 0 I 7 S N x S Q L T 7 D M Z a w b u u v x W 0 5 7 0 2 W i K W k 5 d A c 2 R d 6 k 3 p C S Z W S B X v b L X 7 5 L i K H w i R M C q o s Z E z x e 2 S 8 R k K x 4 r p c g 6 7 c q m h y p 5 q I 7 e M S 9 B 2 G s 7 3 V y t v p H J Y o L i R c o 8 f B W X q h U 9 W X k L l X A A Z U w k I O g w T B w t 3 G 9 u c + T s W a z l H 1 c o 1 b z 0 w Q O t B 5 g o q 8 H o V w 4 2 G l m 6 p F 6 a C F Y K W 9 P + e e L i Y o + E w b Z p e Y 6 q Q J 2 A 2 6 B R K 6 5 S 2 T H k D v 1 9 h g g Z A V 3 Q k V 9 1 a K h o v v w 4 K P e P Y o E o N K w x l y z 8 T G 2 H 5 a U m + g V 8 N u 9 l + g 5 T 6 T 3 k O e A m 1 p D c c L 3 K 8 K V f v 6 a 4 3 t d Z d d N s t r h p d 9 a + x H f T u y t w O e v e D e z + 4 / 3 N w 6 8 N 5 d 8 b 2 J w A A A P / / A w B Q S w E C L Q A U A A Y A C A A A A C E A K t 2 q Q N I A A A A 3 A Q A A E w A A A A A A A A A A A A A A A A A A A A A A W 0 N v b n R l b n R f V H l w Z X N d L n h t b F B L A Q I t A B Q A A g A I A A A A I Q C / E E X l r A A A A P Y A A A A S A A A A A A A A A A A A A A A A A A s D A A B D b 2 5 m a W c v U G F j a 2 F n Z S 5 4 b W x Q S w E C L Q A U A A I A C A A A A C E A I n K y t A A C A A B / B w A A E w A A A A A A A A A A A A A A A A D n A w A A R m 9 y b X V s Y X M v U 2 V j d G l v b j E u b V B L B Q Y A A A A A A w A D A M I A A A A Y B g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R i U A A A A A A A A k J Q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N v b H V t b i U y M G R h d G E l M j A y M D I w M T I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z N j A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M S 0 w N F Q x O T o w M D o z M y 4 5 N j U 5 M T Y 0 W i I v P j x F b n R y e S B U e X B l P S J G a W x s Q 2 9 s d W 1 u V H l w Z X M i I F Z h b H V l P S J z Q X d Z R 0 J n W U d C Z 1 V H Q m d F R 0 J R W U d B d 1 k 9 I i 8 + P E V u d H J 5 I F R 5 c G U 9 I k Z p b G x D b 2 x 1 b W 5 O Y W 1 l c y I g V m F s d W U 9 I n N b J n F 1 b 3 Q 7 S W 5 k Z X g m c X V v d D s s J n F 1 b 3 Q 7 U 2 F t c G x l I E 5 h b W U m c X V v d D s s J n F 1 b 3 Q 7 U 2 F t c G x l I F R 5 c G U m c X V v d D s s J n F 1 b 3 Q 7 Q 2 9 t c G 9 u Z W 5 0 I E 5 h b W U m c X V v d D s s J n F 1 b 3 Q 7 Q X J l Y S Z x d W 9 0 O y w m c X V v d D t B Y 3 R 1 Y W w g Q 2 9 u Y 2 V u d H J h d G l v b i Z x d W 9 0 O y w m c X V v d D t D Y W x j d W x h d G V k I E N v b m N l b n R y Y X R p b 2 4 m c X V v d D s s J n F 1 b 3 Q 7 R X h w Z W N 0 Z W Q g U l Q m c X V v d D s s J n F 1 b 3 Q 7 U m V 0 Z W 5 0 a W 9 u I F R p b W U m c X V v d D s s J n F 1 b 3 Q 7 U m V 0 Z W 5 0 a W 9 u I F R p b W U g R G V s d G E g K G 1 p b i k m c X V v d D s s J n F 1 b 3 Q 7 V X N l Z C Z x d W 9 0 O y w m c X V v d D t B Y 2 N 1 c m F j e S Z x d W 9 0 O y w m c X V v d D t F e H B l Y 3 R l Z C B J b 2 4 g U m F 0 a W 8 m c X V v d D s s J n F 1 b 3 Q 7 S W 9 u I F J h d G l v J n F 1 b 3 Q 7 L C Z x d W 9 0 O 0 l v b i B S Y X R p b y B D b 2 5 m a W R l b m N l J n F 1 b 3 Q 7 L C Z x d W 9 0 O 1 Z p Y W w g T n V t Y m V y J n F 1 b 3 Q 7 L C Z x d W 9 0 O 0 N v b X B v b m V u d C B U e X B l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b H V t b i B k Y X R h I D I w M j A x M j I v Q 2 h h b m d l Z C B U e X B l L n t J b m R l e C w w f S Z x d W 9 0 O y w m c X V v d D t T Z W N 0 a W 9 u M S 9 j b 2 x 1 b W 4 g Z G F 0 Y S A y M D I w M T I y L 0 N o Y W 5 n Z W Q g V H l w Z S 5 7 U 2 F t c G x l I E 5 h b W U s M X 0 m c X V v d D s s J n F 1 b 3 Q 7 U 2 V j d G l v b j E v Y 2 9 s d W 1 u I G R h d G E g M j A y M D E y M i 9 D a G F u Z 2 V k I F R 5 c G U u e 1 N h b X B s Z S B U e X B l L D J 9 J n F 1 b 3 Q 7 L C Z x d W 9 0 O 1 N l Y 3 R p b 2 4 x L 2 N v b H V t b i B k Y X R h I D I w M j A x M j I v Q 2 h h b m d l Z C B U e X B l L n t D b 2 1 w b 2 5 l b n Q g T m F t Z S w z f S Z x d W 9 0 O y w m c X V v d D t T Z W N 0 a W 9 u M S 9 j b 2 x 1 b W 4 g Z G F 0 Y S A y M D I w M T I y L 0 N o Y W 5 n Z W Q g V H l w Z S 5 7 Q X J l Y S w 0 f S Z x d W 9 0 O y w m c X V v d D t T Z W N 0 a W 9 u M S 9 j b 2 x 1 b W 4 g Z G F 0 Y S A y M D I w M T I y L 0 N o Y W 5 n Z W Q g V H l w Z S 5 7 Q W N 0 d W F s I E N v b m N l b n R y Y X R p b 2 4 s N X 0 m c X V v d D s s J n F 1 b 3 Q 7 U 2 V j d G l v b j E v Y 2 9 s d W 1 u I G R h d G E g M j A y M D E y M i 9 D a G F u Z 2 V k I F R 5 c G U u e 0 N h b G N 1 b G F 0 Z W Q g Q 2 9 u Y 2 V u d H J h d G l v b i w 2 f S Z x d W 9 0 O y w m c X V v d D t T Z W N 0 a W 9 u M S 9 j b 2 x 1 b W 4 g Z G F 0 Y S A y M D I w M T I y L 0 N o Y W 5 n Z W Q g V H l w Z S 5 7 R X h w Z W N 0 Z W Q g U l Q s N 3 0 m c X V v d D s s J n F 1 b 3 Q 7 U 2 V j d G l v b j E v Y 2 9 s d W 1 u I G R h d G E g M j A y M D E y M i 9 D a G F u Z 2 V k I F R 5 c G U u e 1 J l d G V u d G l v b i B U a W 1 l L D h 9 J n F 1 b 3 Q 7 L C Z x d W 9 0 O 1 N l Y 3 R p b 2 4 x L 2 N v b H V t b i B k Y X R h I D I w M j A x M j I v Q 2 h h b m d l Z C B U e X B l L n t S Z X R l b n R p b 2 4 g V G l t Z S B E Z W x 0 Y S A o b W l u K S w 5 f S Z x d W 9 0 O y w m c X V v d D t T Z W N 0 a W 9 u M S 9 j b 2 x 1 b W 4 g Z G F 0 Y S A y M D I w M T I y L 0 N o Y W 5 n Z W Q g V H l w Z S 5 7 V X N l Z C w x M H 0 m c X V v d D s s J n F 1 b 3 Q 7 U 2 V j d G l v b j E v Y 2 9 s d W 1 u I G R h d G E g M j A y M D E y M i 9 D a G F u Z 2 V k I F R 5 c G U u e 0 F j Y 3 V y Y W N 5 L D E x f S Z x d W 9 0 O y w m c X V v d D t T Z W N 0 a W 9 u M S 9 j b 2 x 1 b W 4 g Z G F 0 Y S A y M D I w M T I y L 0 N o Y W 5 n Z W Q g V H l w Z S 5 7 R X h w Z W N 0 Z W Q g S W 9 u I F J h d G l v L D E y f S Z x d W 9 0 O y w m c X V v d D t T Z W N 0 a W 9 u M S 9 j b 2 x 1 b W 4 g Z G F 0 Y S A y M D I w M T I y L 0 N o Y W 5 n Z W Q g V H l w Z S 5 7 S W 9 u I F J h d G l v L D E z f S Z x d W 9 0 O y w m c X V v d D t T Z W N 0 a W 9 u M S 9 j b 2 x 1 b W 4 g Z G F 0 Y S A y M D I w M T I y L 0 N o Y W 5 n Z W Q g V H l w Z S 5 7 S W 9 u I F J h d G l v I E N v b m Z p Z G V u Y 2 U s M T R 9 J n F 1 b 3 Q 7 L C Z x d W 9 0 O 1 N l Y 3 R p b 2 4 x L 2 N v b H V t b i B k Y X R h I D I w M j A x M j I v Q 2 h h b m d l Z C B U e X B l L n t W a W F s I E 5 1 b W J l c i w x N X 0 m c X V v d D s s J n F 1 b 3 Q 7 U 2 V j d G l v b j E v Y 2 9 s d W 1 u I G R h d G E g M j A y M D E y M i 9 D a G F u Z 2 V k I F R 5 c G U u e 0 N v b X B v b m V u d C B U e X B l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Y 2 9 s d W 1 u I G R h d G E g M j A y M D E y M i 9 D a G F u Z 2 V k I F R 5 c G U u e 0 l u Z G V 4 L D B 9 J n F 1 b 3 Q 7 L C Z x d W 9 0 O 1 N l Y 3 R p b 2 4 x L 2 N v b H V t b i B k Y X R h I D I w M j A x M j I v Q 2 h h b m d l Z C B U e X B l L n t T Y W 1 w b G U g T m F t Z S w x f S Z x d W 9 0 O y w m c X V v d D t T Z W N 0 a W 9 u M S 9 j b 2 x 1 b W 4 g Z G F 0 Y S A y M D I w M T I y L 0 N o Y W 5 n Z W Q g V H l w Z S 5 7 U 2 F t c G x l I F R 5 c G U s M n 0 m c X V v d D s s J n F 1 b 3 Q 7 U 2 V j d G l v b j E v Y 2 9 s d W 1 u I G R h d G E g M j A y M D E y M i 9 D a G F u Z 2 V k I F R 5 c G U u e 0 N v b X B v b m V u d C B O Y W 1 l L D N 9 J n F 1 b 3 Q 7 L C Z x d W 9 0 O 1 N l Y 3 R p b 2 4 x L 2 N v b H V t b i B k Y X R h I D I w M j A x M j I v Q 2 h h b m d l Z C B U e X B l L n t B c m V h L D R 9 J n F 1 b 3 Q 7 L C Z x d W 9 0 O 1 N l Y 3 R p b 2 4 x L 2 N v b H V t b i B k Y X R h I D I w M j A x M j I v Q 2 h h b m d l Z C B U e X B l L n t B Y 3 R 1 Y W w g Q 2 9 u Y 2 V u d H J h d G l v b i w 1 f S Z x d W 9 0 O y w m c X V v d D t T Z W N 0 a W 9 u M S 9 j b 2 x 1 b W 4 g Z G F 0 Y S A y M D I w M T I y L 0 N o Y W 5 n Z W Q g V H l w Z S 5 7 Q 2 F s Y 3 V s Y X R l Z C B D b 2 5 j Z W 5 0 c m F 0 a W 9 u L D Z 9 J n F 1 b 3 Q 7 L C Z x d W 9 0 O 1 N l Y 3 R p b 2 4 x L 2 N v b H V t b i B k Y X R h I D I w M j A x M j I v Q 2 h h b m d l Z C B U e X B l L n t F e H B l Y 3 R l Z C B S V C w 3 f S Z x d W 9 0 O y w m c X V v d D t T Z W N 0 a W 9 u M S 9 j b 2 x 1 b W 4 g Z G F 0 Y S A y M D I w M T I y L 0 N o Y W 5 n Z W Q g V H l w Z S 5 7 U m V 0 Z W 5 0 a W 9 u I F R p b W U s O H 0 m c X V v d D s s J n F 1 b 3 Q 7 U 2 V j d G l v b j E v Y 2 9 s d W 1 u I G R h d G E g M j A y M D E y M i 9 D a G F u Z 2 V k I F R 5 c G U u e 1 J l d G V u d G l v b i B U a W 1 l I E R l b H R h I C h t a W 4 p L D l 9 J n F 1 b 3 Q 7 L C Z x d W 9 0 O 1 N l Y 3 R p b 2 4 x L 2 N v b H V t b i B k Y X R h I D I w M j A x M j I v Q 2 h h b m d l Z C B U e X B l L n t V c 2 V k L D E w f S Z x d W 9 0 O y w m c X V v d D t T Z W N 0 a W 9 u M S 9 j b 2 x 1 b W 4 g Z G F 0 Y S A y M D I w M T I y L 0 N o Y W 5 n Z W Q g V H l w Z S 5 7 Q W N j d X J h Y 3 k s M T F 9 J n F 1 b 3 Q 7 L C Z x d W 9 0 O 1 N l Y 3 R p b 2 4 x L 2 N v b H V t b i B k Y X R h I D I w M j A x M j I v Q 2 h h b m d l Z C B U e X B l L n t F e H B l Y 3 R l Z C B J b 2 4 g U m F 0 a W 8 s M T J 9 J n F 1 b 3 Q 7 L C Z x d W 9 0 O 1 N l Y 3 R p b 2 4 x L 2 N v b H V t b i B k Y X R h I D I w M j A x M j I v Q 2 h h b m d l Z C B U e X B l L n t J b 2 4 g U m F 0 a W 8 s M T N 9 J n F 1 b 3 Q 7 L C Z x d W 9 0 O 1 N l Y 3 R p b 2 4 x L 2 N v b H V t b i B k Y X R h I D I w M j A x M j I v Q 2 h h b m d l Z C B U e X B l L n t J b 2 4 g U m F 0 a W 8 g Q 2 9 u Z m l k Z W 5 j Z S w x N H 0 m c X V v d D s s J n F 1 b 3 Q 7 U 2 V j d G l v b j E v Y 2 9 s d W 1 u I G R h d G E g M j A y M D E y M i 9 D a G F u Z 2 V k I F R 5 c G U u e 1 Z p Y W w g T n V t Y m V y L D E 1 f S Z x d W 9 0 O y w m c X V v d D t T Z W N 0 a W 9 u M S 9 j b 2 x 1 b W 4 g Z G F 0 Y S A y M D I w M T I y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z A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U 1 N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x L T A 1 V D E 4 O j Q 1 O j I w L j Q 1 M D I 2 N D h a I i 8 + P E V u d H J 5 I F R 5 c G U 9 I k Z p b G x D b 2 x 1 b W 5 U e X B l c y I g V m F s d W U 9 I n N B d 1 l H Q m d Z R 0 J n V U d C Z 0 V H Q m d Z R 0 F 3 W T 0 i L z 4 8 R W 5 0 c n k g V H l w Z T 0 i R m l s b E N v b H V t b k 5 h b W V z I i B W Y W x 1 Z T 0 i c 1 s m c X V v d D t J b m R l e C Z x d W 9 0 O y w m c X V v d D t T Y W 1 w b G U g T m F t Z S Z x d W 9 0 O y w m c X V v d D t T Y W 1 w b G U g V H l w Z S Z x d W 9 0 O y w m c X V v d D t D b 2 1 w b 2 5 l b n Q g T m F t Z S Z x d W 9 0 O y w m c X V v d D t B c m V h J n F 1 b 3 Q 7 L C Z x d W 9 0 O 0 F j d H V h b C B D b 2 5 j Z W 5 0 c m F 0 a W 9 u J n F 1 b 3 Q 7 L C Z x d W 9 0 O 0 N h b G N 1 b G F 0 Z W Q g Q 2 9 u Y 2 V u d H J h d G l v b i Z x d W 9 0 O y w m c X V v d D t F e H B l Y 3 R l Z C B S V C Z x d W 9 0 O y w m c X V v d D t S Z X R l b n R p b 2 4 g V G l t Z S Z x d W 9 0 O y w m c X V v d D t S Z X R l b n R p b 2 4 g V G l t Z S B E Z W x 0 Y S A o b W l u K S Z x d W 9 0 O y w m c X V v d D t V c 2 V k J n F 1 b 3 Q 7 L C Z x d W 9 0 O 0 F j Y 3 V y Y W N 5 J n F 1 b 3 Q 7 L C Z x d W 9 0 O 0 V 4 c G V j d G V k I E l v b i B S Y X R p b y Z x d W 9 0 O y w m c X V v d D t J b 2 4 g U m F 0 a W 8 m c X V v d D s s J n F 1 b 3 Q 7 S W 9 u I F J h d G l v I E N v b m Z p Z G V u Y 2 U m c X V v d D s s J n F 1 b 3 Q 7 V m l h b C B O d W 1 i Z X I m c X V v d D s s J n F 1 b 3 Q 7 Q 2 9 t c G 9 u Z W 5 0 I F R 5 c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s d W 1 u I G R h d G E g M j A y M D E y M z A v Q 2 h h b m d l Z C B U e X B l L n t J b m R l e C w w f S Z x d W 9 0 O y w m c X V v d D t T Z W N 0 a W 9 u M S 9 j b 2 x 1 b W 4 g Z G F 0 Y S A y M D I w M T I z M C 9 D a G F u Z 2 V k I F R 5 c G U u e 1 N h b X B s Z S B O Y W 1 l L D F 9 J n F 1 b 3 Q 7 L C Z x d W 9 0 O 1 N l Y 3 R p b 2 4 x L 2 N v b H V t b i B k Y X R h I D I w M j A x M j M w L 0 N o Y W 5 n Z W Q g V H l w Z S 5 7 U 2 F t c G x l I F R 5 c G U s M n 0 m c X V v d D s s J n F 1 b 3 Q 7 U 2 V j d G l v b j E v Y 2 9 s d W 1 u I G R h d G E g M j A y M D E y M z A v Q 2 h h b m d l Z C B U e X B l L n t D b 2 1 w b 2 5 l b n Q g T m F t Z S w z f S Z x d W 9 0 O y w m c X V v d D t T Z W N 0 a W 9 u M S 9 j b 2 x 1 b W 4 g Z G F 0 Y S A y M D I w M T I z M C 9 D a G F u Z 2 V k I F R 5 c G U u e 0 F y Z W E s N H 0 m c X V v d D s s J n F 1 b 3 Q 7 U 2 V j d G l v b j E v Y 2 9 s d W 1 u I G R h d G E g M j A y M D E y M z A v Q 2 h h b m d l Z C B U e X B l L n t B Y 3 R 1 Y W w g Q 2 9 u Y 2 V u d H J h d G l v b i w 1 f S Z x d W 9 0 O y w m c X V v d D t T Z W N 0 a W 9 u M S 9 j b 2 x 1 b W 4 g Z G F 0 Y S A y M D I w M T I z M C 9 D a G F u Z 2 V k I F R 5 c G U u e 0 N h b G N 1 b G F 0 Z W Q g Q 2 9 u Y 2 V u d H J h d G l v b i w 2 f S Z x d W 9 0 O y w m c X V v d D t T Z W N 0 a W 9 u M S 9 j b 2 x 1 b W 4 g Z G F 0 Y S A y M D I w M T I z M C 9 D a G F u Z 2 V k I F R 5 c G U u e 0 V 4 c G V j d G V k I F J U L D d 9 J n F 1 b 3 Q 7 L C Z x d W 9 0 O 1 N l Y 3 R p b 2 4 x L 2 N v b H V t b i B k Y X R h I D I w M j A x M j M w L 0 N o Y W 5 n Z W Q g V H l w Z S 5 7 U m V 0 Z W 5 0 a W 9 u I F R p b W U s O H 0 m c X V v d D s s J n F 1 b 3 Q 7 U 2 V j d G l v b j E v Y 2 9 s d W 1 u I G R h d G E g M j A y M D E y M z A v Q 2 h h b m d l Z C B U e X B l L n t S Z X R l b n R p b 2 4 g V G l t Z S B E Z W x 0 Y S A o b W l u K S w 5 f S Z x d W 9 0 O y w m c X V v d D t T Z W N 0 a W 9 u M S 9 j b 2 x 1 b W 4 g Z G F 0 Y S A y M D I w M T I z M C 9 D a G F u Z 2 V k I F R 5 c G U u e 1 V z Z W Q s M T B 9 J n F 1 b 3 Q 7 L C Z x d W 9 0 O 1 N l Y 3 R p b 2 4 x L 2 N v b H V t b i B k Y X R h I D I w M j A x M j M w L 0 N o Y W 5 n Z W Q g V H l w Z S 5 7 Q W N j d X J h Y 3 k s M T F 9 J n F 1 b 3 Q 7 L C Z x d W 9 0 O 1 N l Y 3 R p b 2 4 x L 2 N v b H V t b i B k Y X R h I D I w M j A x M j M w L 0 N o Y W 5 n Z W Q g V H l w Z S 5 7 R X h w Z W N 0 Z W Q g S W 9 u I F J h d G l v L D E y f S Z x d W 9 0 O y w m c X V v d D t T Z W N 0 a W 9 u M S 9 j b 2 x 1 b W 4 g Z G F 0 Y S A y M D I w M T I z M C 9 D a G F u Z 2 V k I F R 5 c G U u e 0 l v b i B S Y X R p b y w x M 3 0 m c X V v d D s s J n F 1 b 3 Q 7 U 2 V j d G l v b j E v Y 2 9 s d W 1 u I G R h d G E g M j A y M D E y M z A v Q 2 h h b m d l Z C B U e X B l L n t J b 2 4 g U m F 0 a W 8 g Q 2 9 u Z m l k Z W 5 j Z S w x N H 0 m c X V v d D s s J n F 1 b 3 Q 7 U 2 V j d G l v b j E v Y 2 9 s d W 1 u I G R h d G E g M j A y M D E y M z A v Q 2 h h b m d l Z C B U e X B l L n t W a W F s I E 5 1 b W J l c i w x N X 0 m c X V v d D s s J n F 1 b 3 Q 7 U 2 V j d G l v b j E v Y 2 9 s d W 1 u I G R h d G E g M j A y M D E y M z A v Q 2 h h b m d l Z C B U e X B l L n t D b 2 1 w b 2 5 l b n Q g V H l w Z S w x N n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N v b H V t b i B k Y X R h I D I w M j A x M j M w L 0 N o Y W 5 n Z W Q g V H l w Z S 5 7 S W 5 k Z X g s M H 0 m c X V v d D s s J n F 1 b 3 Q 7 U 2 V j d G l v b j E v Y 2 9 s d W 1 u I G R h d G E g M j A y M D E y M z A v Q 2 h h b m d l Z C B U e X B l L n t T Y W 1 w b G U g T m F t Z S w x f S Z x d W 9 0 O y w m c X V v d D t T Z W N 0 a W 9 u M S 9 j b 2 x 1 b W 4 g Z G F 0 Y S A y M D I w M T I z M C 9 D a G F u Z 2 V k I F R 5 c G U u e 1 N h b X B s Z S B U e X B l L D J 9 J n F 1 b 3 Q 7 L C Z x d W 9 0 O 1 N l Y 3 R p b 2 4 x L 2 N v b H V t b i B k Y X R h I D I w M j A x M j M w L 0 N o Y W 5 n Z W Q g V H l w Z S 5 7 Q 2 9 t c G 9 u Z W 5 0 I E 5 h b W U s M 3 0 m c X V v d D s s J n F 1 b 3 Q 7 U 2 V j d G l v b j E v Y 2 9 s d W 1 u I G R h d G E g M j A y M D E y M z A v Q 2 h h b m d l Z C B U e X B l L n t B c m V h L D R 9 J n F 1 b 3 Q 7 L C Z x d W 9 0 O 1 N l Y 3 R p b 2 4 x L 2 N v b H V t b i B k Y X R h I D I w M j A x M j M w L 0 N o Y W 5 n Z W Q g V H l w Z S 5 7 Q W N 0 d W F s I E N v b m N l b n R y Y X R p b 2 4 s N X 0 m c X V v d D s s J n F 1 b 3 Q 7 U 2 V j d G l v b j E v Y 2 9 s d W 1 u I G R h d G E g M j A y M D E y M z A v Q 2 h h b m d l Z C B U e X B l L n t D Y W x j d W x h d G V k I E N v b m N l b n R y Y X R p b 2 4 s N n 0 m c X V v d D s s J n F 1 b 3 Q 7 U 2 V j d G l v b j E v Y 2 9 s d W 1 u I G R h d G E g M j A y M D E y M z A v Q 2 h h b m d l Z C B U e X B l L n t F e H B l Y 3 R l Z C B S V C w 3 f S Z x d W 9 0 O y w m c X V v d D t T Z W N 0 a W 9 u M S 9 j b 2 x 1 b W 4 g Z G F 0 Y S A y M D I w M T I z M C 9 D a G F u Z 2 V k I F R 5 c G U u e 1 J l d G V u d G l v b i B U a W 1 l L D h 9 J n F 1 b 3 Q 7 L C Z x d W 9 0 O 1 N l Y 3 R p b 2 4 x L 2 N v b H V t b i B k Y X R h I D I w M j A x M j M w L 0 N o Y W 5 n Z W Q g V H l w Z S 5 7 U m V 0 Z W 5 0 a W 9 u I F R p b W U g R G V s d G E g K G 1 p b i k s O X 0 m c X V v d D s s J n F 1 b 3 Q 7 U 2 V j d G l v b j E v Y 2 9 s d W 1 u I G R h d G E g M j A y M D E y M z A v Q 2 h h b m d l Z C B U e X B l L n t V c 2 V k L D E w f S Z x d W 9 0 O y w m c X V v d D t T Z W N 0 a W 9 u M S 9 j b 2 x 1 b W 4 g Z G F 0 Y S A y M D I w M T I z M C 9 D a G F u Z 2 V k I F R 5 c G U u e 0 F j Y 3 V y Y W N 5 L D E x f S Z x d W 9 0 O y w m c X V v d D t T Z W N 0 a W 9 u M S 9 j b 2 x 1 b W 4 g Z G F 0 Y S A y M D I w M T I z M C 9 D a G F u Z 2 V k I F R 5 c G U u e 0 V 4 c G V j d G V k I E l v b i B S Y X R p b y w x M n 0 m c X V v d D s s J n F 1 b 3 Q 7 U 2 V j d G l v b j E v Y 2 9 s d W 1 u I G R h d G E g M j A y M D E y M z A v Q 2 h h b m d l Z C B U e X B l L n t J b 2 4 g U m F 0 a W 8 s M T N 9 J n F 1 b 3 Q 7 L C Z x d W 9 0 O 1 N l Y 3 R p b 2 4 x L 2 N v b H V t b i B k Y X R h I D I w M j A x M j M w L 0 N o Y W 5 n Z W Q g V H l w Z S 5 7 S W 9 u I F J h d G l v I E N v b m Z p Z G V u Y 2 U s M T R 9 J n F 1 b 3 Q 7 L C Z x d W 9 0 O 1 N l Y 3 R p b 2 4 x L 2 N v b H V t b i B k Y X R h I D I w M j A x M j M w L 0 N o Y W 5 n Z W Q g V H l w Z S 5 7 V m l h b C B O d W 1 i Z X I s M T V 9 J n F 1 b 3 Q 7 L C Z x d W 9 0 O 1 N l Y 3 R p b 2 4 x L 2 N v b H V t b i B k Y X R h I D I w M j A x M j M w L 0 N o Y W 5 n Z W Q g V H l w Z S 5 7 Q 2 9 t c G 9 u Z W 5 0 I F R 5 c G U s M T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j b 2 x 1 b W 4 l M j B k Y X R h J T I w M j A y M D E y M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y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9 s d W 1 u J T I w Z G F 0 Y S U y M D I w M j A x M j I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v b H V t b i U y M G R h d G E l M j A y M D I w M T I z M C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J g e p 2 b U p P B K v v 9 j l A y X e 0 w A A A A A A g A A A A A A E G Y A A A A B A A A g A A A A x z V C 4 o W 8 H v f c H o Y c J o S 7 + f C F l T d P y / 5 L b g U v h C X 5 Z F w A A A A A D o A A A A A C A A A g A A A A u K B x K h 7 Z p A h r p B V + R N K z E 2 A H Z G I Y B 5 x B U F u 8 r H + 7 H m R Q A A A A + V 1 h d F 7 T R + a J x 3 0 y 9 M q g w J m G m n n Y 1 x u T Y I G n T Z g Y 4 3 6 F D n 3 p d 3 o s a z L u f 0 3 k 1 n W Z n g 6 u I k Q y D J q q q g M P 7 + 2 T p c R + P i N a k t O w g l u z Q q w Z 2 W d A A A A A p 1 m 2 t i L 9 Q 9 6 a h B W X D g Z p O Z B H n m Y 1 W W A e Q Y c H A K 2 Q e G l T K d L 4 M c 5 / k M 1 k Y 3 l F n Q 6 n X n h c 7 y e T F 9 m N p a N Z q h K t R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307CB-5901-4A46-9E34-228F8DA2F4A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8830714-EBC7-4461-8975-3776F909F38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ffa7738-bc79-438c-83ec-90d19dddbc4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54AC949-86D9-4C0D-A52D-DAC52FE73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666E9F2-0AB0-482A-BC99-D562A41019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long-term removal data</vt:lpstr>
      <vt:lpstr>removal at the first phase </vt:lpstr>
      <vt:lpstr>removal in the last week</vt:lpstr>
      <vt:lpstr>Kinetic constant (k)</vt:lpstr>
      <vt:lpstr>Ratio of DOM benzotriazole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2021-01-04T19:00:00Z</dcterms:created>
  <dcterms:modified xsi:type="dcterms:W3CDTF">2023-01-31T23:41:53Z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